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Prägraten1711" sheetId="1" r:id="rId1"/>
    <sheet name="Nußdorf1512" sheetId="2" r:id="rId2"/>
    <sheet name="Sillian2601" sheetId="3" r:id="rId3"/>
    <sheet name="Lienz1602" sheetId="4" r:id="rId4"/>
    <sheet name="Gesamt" sheetId="5" r:id="rId5"/>
    <sheet name="Finali" sheetId="6" r:id="rId6"/>
    <sheet name="Vereinsliste" sheetId="7" r:id="rId7"/>
    <sheet name="Bez-MS" sheetId="8" r:id="rId8"/>
  </sheets>
  <definedNames>
    <definedName name="_xlnm.Print_Titles" localSheetId="5">'Finali'!$1:$4</definedName>
    <definedName name="_xlnm.Print_Titles" localSheetId="4">'Gesamt'!$1:$4</definedName>
    <definedName name="_xlnm.Print_Titles" localSheetId="1">'Nußdorf1512'!$1:$4</definedName>
    <definedName name="_xlnm.Print_Titles" localSheetId="0">'Prägraten1711'!$1:$4</definedName>
  </definedNames>
  <calcPr fullCalcOnLoad="1"/>
</workbook>
</file>

<file path=xl/sharedStrings.xml><?xml version="1.0" encoding="utf-8"?>
<sst xmlns="http://schemas.openxmlformats.org/spreadsheetml/2006/main" count="1589" uniqueCount="173">
  <si>
    <t>Rang</t>
  </si>
  <si>
    <t>Name</t>
  </si>
  <si>
    <t>Verein</t>
  </si>
  <si>
    <t>Jahrg.</t>
  </si>
  <si>
    <t>Summe</t>
  </si>
  <si>
    <t>Außervillgr.</t>
  </si>
  <si>
    <t xml:space="preserve"> </t>
  </si>
  <si>
    <t>Jugendschützen I männlich,                                          20 Schuss stehend aufgelegt</t>
  </si>
  <si>
    <t>Schett Marc</t>
  </si>
  <si>
    <t>Innervillgraten</t>
  </si>
  <si>
    <t>Mair Lukas</t>
  </si>
  <si>
    <t>Mair Tobias</t>
  </si>
  <si>
    <t>Nußdorf</t>
  </si>
  <si>
    <t>Müllmann Michael</t>
  </si>
  <si>
    <t>Jugendschützen I weiblich,                                          20 Schuss stehend aufgelegt</t>
  </si>
  <si>
    <t>1.</t>
  </si>
  <si>
    <t>Helena Hofmann</t>
  </si>
  <si>
    <t>2.</t>
  </si>
  <si>
    <t>3.</t>
  </si>
  <si>
    <t xml:space="preserve">  </t>
  </si>
  <si>
    <t>Jugendschützen II männlich,                                          20 Schuss stehend frei</t>
  </si>
  <si>
    <t>Hochpustertal</t>
  </si>
  <si>
    <t>Lanser Gabriel</t>
  </si>
  <si>
    <t>Lusser Michael</t>
  </si>
  <si>
    <t>SG Kals</t>
  </si>
  <si>
    <t>Jugendschützen II weiblich,                                          20 Schuss stehend frei</t>
  </si>
  <si>
    <t>Rogl Theresia</t>
  </si>
  <si>
    <t>Schönegger Tanja</t>
  </si>
  <si>
    <t>Jungschützen weiblich,                                               40 Schuss stehend frei</t>
  </si>
  <si>
    <t>Jungschützen männlich                                               40 Schuss stehend frei</t>
  </si>
  <si>
    <t>4.</t>
  </si>
  <si>
    <t>Prägraten</t>
  </si>
  <si>
    <t>Junioren männlich                                                       40 Schuss stehend frei</t>
  </si>
  <si>
    <t>Bezirkssportschützenbund Osttirol</t>
  </si>
  <si>
    <t>Jugendbetreuer</t>
  </si>
  <si>
    <t>Bezirkssportleiter</t>
  </si>
  <si>
    <t>Franz Mair</t>
  </si>
  <si>
    <t>Andreas Angermann</t>
  </si>
  <si>
    <t>Jugend I m</t>
  </si>
  <si>
    <t>20-aufgelegt</t>
  </si>
  <si>
    <t>Jugend I w</t>
  </si>
  <si>
    <t>Jugend II m</t>
  </si>
  <si>
    <t>20-frei</t>
  </si>
  <si>
    <t>Jugend II w</t>
  </si>
  <si>
    <t>Jungschützen m</t>
  </si>
  <si>
    <t>40-frei</t>
  </si>
  <si>
    <t>Junioren m</t>
  </si>
  <si>
    <t>Jungschützen w</t>
  </si>
  <si>
    <t>Ø-3 Besten</t>
  </si>
  <si>
    <t>Ø-Erg.</t>
  </si>
  <si>
    <t>Finali</t>
  </si>
  <si>
    <t>Bezirksjugendcup Osttirol</t>
  </si>
  <si>
    <t>Gesamtergebnis</t>
  </si>
  <si>
    <t>Fürhapter Georg</t>
  </si>
  <si>
    <t>Hofmann Tristan</t>
  </si>
  <si>
    <t>Mair Manuel</t>
  </si>
  <si>
    <t>Angermann Anna</t>
  </si>
  <si>
    <t>Lanzinger Lorenz</t>
  </si>
  <si>
    <t>Walder Markus</t>
  </si>
  <si>
    <t>Senfter Katharina</t>
  </si>
  <si>
    <t>Mair Melanie</t>
  </si>
  <si>
    <t>Mayr Simone</t>
  </si>
  <si>
    <t>Senfter Marcus</t>
  </si>
  <si>
    <t>Mair Florian</t>
  </si>
  <si>
    <t>Walder Peter Paul</t>
  </si>
  <si>
    <t>Mair Fabian</t>
  </si>
  <si>
    <t>Ortner Rafael</t>
  </si>
  <si>
    <t xml:space="preserve">Isep Christian </t>
  </si>
  <si>
    <t>Kofler Lukas</t>
  </si>
  <si>
    <t>Berger Ricarda</t>
  </si>
  <si>
    <t>Mariacher Phillip</t>
  </si>
  <si>
    <t>Berger Jennifer</t>
  </si>
  <si>
    <t>Brandstätter Maximilian</t>
  </si>
  <si>
    <t>Bstieler Andreas</t>
  </si>
  <si>
    <t>Ø-besten 3 Erg.</t>
  </si>
  <si>
    <t>Summe Finali</t>
  </si>
  <si>
    <t>Summe Gesamt</t>
  </si>
  <si>
    <t>Bachmann Martin</t>
  </si>
  <si>
    <t>Bodner Marvin</t>
  </si>
  <si>
    <t>Angermann Andrè</t>
  </si>
  <si>
    <t>Pfeifhofer Philipp</t>
  </si>
  <si>
    <t>Eder Fabian</t>
  </si>
  <si>
    <t>Berger Julian</t>
  </si>
  <si>
    <t>Ingruber Sophie</t>
  </si>
  <si>
    <t>Junioren weiblich                                                       40 Schuss stehend frei</t>
  </si>
  <si>
    <t>Schett Floiran</t>
  </si>
  <si>
    <t>Rogl Leo</t>
  </si>
  <si>
    <t>Senfter Franz Josef</t>
  </si>
  <si>
    <t>Lusser Martin</t>
  </si>
  <si>
    <t>Teilnehmerliste Sparkassen Bezirks Jugendcup 2011-2012</t>
  </si>
  <si>
    <t>Geburtstag</t>
  </si>
  <si>
    <t>Klasse</t>
  </si>
  <si>
    <t>Programm</t>
  </si>
  <si>
    <t>SSV LIENZ</t>
  </si>
  <si>
    <t>Islitzer Christoph</t>
  </si>
  <si>
    <t>Junioren w</t>
  </si>
  <si>
    <t>Reiner Rene</t>
  </si>
  <si>
    <t xml:space="preserve">Mair Lukas </t>
  </si>
  <si>
    <t>Gröfler Simon</t>
  </si>
  <si>
    <t>Jofen Isabella</t>
  </si>
  <si>
    <t>Lackner Lea</t>
  </si>
  <si>
    <t>2012/2013</t>
  </si>
  <si>
    <t>Prägraten,  17.11.2012</t>
  </si>
  <si>
    <t>Außervillgraten</t>
  </si>
  <si>
    <t>Gröfler Tobias</t>
  </si>
  <si>
    <t>Birschl Marcel</t>
  </si>
  <si>
    <t>Fürhapter Maximilian</t>
  </si>
  <si>
    <t>Hatzer Lukas</t>
  </si>
  <si>
    <t>Mayr David</t>
  </si>
  <si>
    <t>14.</t>
  </si>
  <si>
    <t>Fürhapter Daniel</t>
  </si>
  <si>
    <t>Steidl Leonhard</t>
  </si>
  <si>
    <t>Fürhapter Christoph</t>
  </si>
  <si>
    <t>Mair Lorenz</t>
  </si>
  <si>
    <t>Berger Jonatan</t>
  </si>
  <si>
    <t>Stotter Mario</t>
  </si>
  <si>
    <t>Mair Lucas</t>
  </si>
  <si>
    <t>Schett Soraya</t>
  </si>
  <si>
    <t>Innvervillgraten</t>
  </si>
  <si>
    <t>Mayr Carmen</t>
  </si>
  <si>
    <t>Hofmann Laetitia</t>
  </si>
  <si>
    <t>Steidl Maria</t>
  </si>
  <si>
    <t>Steidl Claudia</t>
  </si>
  <si>
    <t>Eichhorner Isabell</t>
  </si>
  <si>
    <t>Mariacher Philipp</t>
  </si>
  <si>
    <t>Gröfler Matthias</t>
  </si>
  <si>
    <t>Lanser Mario</t>
  </si>
  <si>
    <t>Nußdorf/Debant,  15.12.2012</t>
  </si>
  <si>
    <t>Eichhorner Raphael</t>
  </si>
  <si>
    <t>Krassnig Fabian</t>
  </si>
  <si>
    <t>Jugend I männlich,  20 Schuss stehend aufgelegt</t>
  </si>
  <si>
    <t>Jugend I weiblich,  20 Schuss stehend aufgelegt</t>
  </si>
  <si>
    <t>Jugend II weiblich,   20 Schuss stehend frei</t>
  </si>
  <si>
    <t>Jungschützen weiblich,   40 Schuss stehend frei</t>
  </si>
  <si>
    <t>Jungschützen männlich,   40 Schuss stehend frei</t>
  </si>
  <si>
    <t>Junioren weiblich,   40 Schuss stehend frei</t>
  </si>
  <si>
    <t>Junioren männlich,   40 Schuss stehend frei</t>
  </si>
  <si>
    <t xml:space="preserve">Jugend II LP  männlich,    20 Schuss </t>
  </si>
  <si>
    <t>Jungschützen LP männlich,    40 Schuss</t>
  </si>
  <si>
    <t>Jugend II männlich,   20 Schuss stehend frei</t>
  </si>
  <si>
    <t>Sillian,  26.01.2013</t>
  </si>
  <si>
    <t>Lienz,  16.02.2013</t>
  </si>
  <si>
    <t>Prä    1711</t>
  </si>
  <si>
    <t>ND   1512</t>
  </si>
  <si>
    <t>Sil     2601</t>
  </si>
  <si>
    <t>Lienz 1602</t>
  </si>
  <si>
    <t>Finali 16.02.2013</t>
  </si>
  <si>
    <t>Jugend I männlich,                                             20 Schuss stehend aufgelegt</t>
  </si>
  <si>
    <t>Jugend I weiblich,                                               20 Schuss stehend aufgelegt</t>
  </si>
  <si>
    <t>Jugend II männlich,                                             20 Schuss stehend frei</t>
  </si>
  <si>
    <t>Jugend II weiblich,                                              20 Schuss stehend frei</t>
  </si>
  <si>
    <t>Jungschützen weiblich,                                      40 Schuss stehend frei</t>
  </si>
  <si>
    <t>Jungschützen männlich,                                     40 Schuss stehend frei</t>
  </si>
  <si>
    <t>Junioren weiblich,                                              40 Schuss stehend frei</t>
  </si>
  <si>
    <t>Junioren männlich,                                             40 Schuss stehend frei</t>
  </si>
  <si>
    <t xml:space="preserve">Jugend II LP  männlich,                                         20 Schuss </t>
  </si>
  <si>
    <t>Jungschützen LP männlich,                                40 Schuss</t>
  </si>
  <si>
    <t>Zeindl Günter</t>
  </si>
  <si>
    <t>Hofmann Hèlena</t>
  </si>
  <si>
    <t>Haider Raphael</t>
  </si>
  <si>
    <t>24.</t>
  </si>
  <si>
    <t>Hatz Fabian</t>
  </si>
  <si>
    <t>Wurzacher Robin</t>
  </si>
  <si>
    <t>Steiner Simon</t>
  </si>
  <si>
    <t>St.Veit</t>
  </si>
  <si>
    <t>Nöckler Gabriel</t>
  </si>
  <si>
    <t>Nöckler Luisa</t>
  </si>
  <si>
    <t>St. Veit</t>
  </si>
  <si>
    <t>Steiner David</t>
  </si>
  <si>
    <t>Veiter Jenny</t>
  </si>
  <si>
    <t>Veiter Marzell</t>
  </si>
  <si>
    <t>IZ</t>
  </si>
  <si>
    <t>Bezirksmeisterschaft Jugend I&amp;II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</si>
</sst>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."/>
    <numFmt numFmtId="165" formatCode="0.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54" applyFont="1" applyBorder="1" applyAlignment="1">
      <alignment horizontal="center"/>
      <protection/>
    </xf>
    <xf numFmtId="14" fontId="1" fillId="0" borderId="10" xfId="55" applyNumberFormat="1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0" fontId="1" fillId="0" borderId="10" xfId="55" applyFont="1" applyFill="1" applyBorder="1">
      <alignment/>
      <protection/>
    </xf>
    <xf numFmtId="14" fontId="1" fillId="0" borderId="0" xfId="55" applyNumberFormat="1" applyFont="1" applyFill="1" applyBorder="1">
      <alignment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57">
      <alignment/>
      <protection/>
    </xf>
    <xf numFmtId="0" fontId="1" fillId="0" borderId="0" xfId="59">
      <alignment/>
      <protection/>
    </xf>
    <xf numFmtId="0" fontId="4" fillId="0" borderId="0" xfId="59" applyFont="1" applyAlignment="1">
      <alignment horizont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1" fillId="0" borderId="0" xfId="52">
      <alignment/>
      <protection/>
    </xf>
    <xf numFmtId="0" fontId="4" fillId="0" borderId="0" xfId="52" applyFont="1" applyAlignment="1">
      <alignment horizontal="center"/>
      <protection/>
    </xf>
    <xf numFmtId="164" fontId="2" fillId="0" borderId="0" xfId="52" applyNumberFormat="1" applyFont="1" applyBorder="1" applyAlignment="1">
      <alignment horizontal="right"/>
      <protection/>
    </xf>
    <xf numFmtId="0" fontId="2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1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164" fontId="6" fillId="0" borderId="0" xfId="55" applyNumberFormat="1" applyFont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" fillId="24" borderId="14" xfId="51" applyFont="1" applyFill="1" applyBorder="1" applyAlignment="1">
      <alignment horizontal="center"/>
      <protection/>
    </xf>
    <xf numFmtId="0" fontId="4" fillId="24" borderId="15" xfId="51" applyFont="1" applyFill="1" applyBorder="1" applyAlignment="1">
      <alignment horizontal="center"/>
      <protection/>
    </xf>
    <xf numFmtId="14" fontId="9" fillId="24" borderId="16" xfId="51" applyNumberFormat="1" applyFont="1" applyFill="1" applyBorder="1" applyAlignment="1">
      <alignment horizontal="center"/>
      <protection/>
    </xf>
    <xf numFmtId="0" fontId="4" fillId="24" borderId="14" xfId="51" applyFont="1" applyFill="1" applyBorder="1" applyAlignment="1">
      <alignment horizontal="right"/>
      <protection/>
    </xf>
    <xf numFmtId="0" fontId="4" fillId="24" borderId="14" xfId="5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164" fontId="2" fillId="21" borderId="10" xfId="51" applyNumberFormat="1" applyFont="1" applyFill="1" applyBorder="1" applyAlignment="1">
      <alignment horizontal="right"/>
      <protection/>
    </xf>
    <xf numFmtId="0" fontId="2" fillId="21" borderId="10" xfId="51" applyFont="1" applyFill="1" applyBorder="1">
      <alignment/>
      <protection/>
    </xf>
    <xf numFmtId="14" fontId="1" fillId="21" borderId="10" xfId="51" applyNumberFormat="1" applyFont="1" applyFill="1" applyBorder="1">
      <alignment/>
      <protection/>
    </xf>
    <xf numFmtId="0" fontId="4" fillId="21" borderId="10" xfId="51" applyFont="1" applyFill="1" applyBorder="1" applyAlignment="1">
      <alignment horizontal="right"/>
      <protection/>
    </xf>
    <xf numFmtId="0" fontId="2" fillId="21" borderId="10" xfId="51" applyFont="1" applyFill="1" applyBorder="1" applyAlignment="1">
      <alignment horizontal="center"/>
      <protection/>
    </xf>
    <xf numFmtId="0" fontId="2" fillId="0" borderId="10" xfId="51" applyFont="1" applyFill="1" applyBorder="1">
      <alignment/>
      <protection/>
    </xf>
    <xf numFmtId="14" fontId="1" fillId="0" borderId="10" xfId="51" applyNumberFormat="1" applyFont="1" applyFill="1" applyBorder="1">
      <alignment/>
      <protection/>
    </xf>
    <xf numFmtId="0" fontId="4" fillId="0" borderId="10" xfId="51" applyFont="1" applyFill="1" applyBorder="1" applyAlignment="1">
      <alignment horizontal="right"/>
      <protection/>
    </xf>
    <xf numFmtId="0" fontId="2" fillId="0" borderId="10" xfId="51" applyFont="1" applyFill="1" applyBorder="1" applyAlignment="1">
      <alignment horizontal="center"/>
      <protection/>
    </xf>
    <xf numFmtId="0" fontId="10" fillId="0" borderId="0" xfId="51" applyFont="1">
      <alignment/>
      <protection/>
    </xf>
    <xf numFmtId="14" fontId="3" fillId="0" borderId="0" xfId="51" applyNumberFormat="1" applyFont="1">
      <alignment/>
      <protection/>
    </xf>
    <xf numFmtId="0" fontId="4" fillId="0" borderId="0" xfId="51" applyFont="1" applyAlignment="1">
      <alignment horizontal="right"/>
      <protection/>
    </xf>
    <xf numFmtId="0" fontId="9" fillId="0" borderId="14" xfId="55" applyFont="1" applyBorder="1" applyAlignment="1">
      <alignment horizontal="center" vertical="justify"/>
      <protection/>
    </xf>
    <xf numFmtId="0" fontId="6" fillId="0" borderId="10" xfId="55" applyFont="1" applyFill="1" applyBorder="1" applyAlignment="1">
      <alignment horizontal="center"/>
      <protection/>
    </xf>
    <xf numFmtId="0" fontId="6" fillId="25" borderId="10" xfId="55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1" fontId="9" fillId="0" borderId="14" xfId="55" applyNumberFormat="1" applyFont="1" applyBorder="1" applyAlignment="1">
      <alignment horizontal="center" vertical="justify"/>
      <protection/>
    </xf>
    <xf numFmtId="1" fontId="9" fillId="0" borderId="17" xfId="55" applyNumberFormat="1" applyFont="1" applyBorder="1" applyAlignment="1">
      <alignment horizontal="center" vertical="justify"/>
      <protection/>
    </xf>
    <xf numFmtId="1" fontId="6" fillId="0" borderId="18" xfId="55" applyNumberFormat="1" applyFont="1" applyFill="1" applyBorder="1" applyAlignment="1">
      <alignment horizontal="center"/>
      <protection/>
    </xf>
    <xf numFmtId="1" fontId="4" fillId="0" borderId="0" xfId="59" applyNumberFormat="1" applyFont="1" applyAlignment="1">
      <alignment horizontal="center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4" fillId="0" borderId="0" xfId="52" applyNumberFormat="1" applyFont="1" applyAlignment="1">
      <alignment horizontal="center"/>
      <protection/>
    </xf>
    <xf numFmtId="1" fontId="4" fillId="0" borderId="0" xfId="52" applyNumberFormat="1" applyFont="1" applyBorder="1" applyAlignment="1">
      <alignment horizontal="center"/>
      <protection/>
    </xf>
    <xf numFmtId="1" fontId="1" fillId="0" borderId="0" xfId="53" applyNumberFormat="1">
      <alignment/>
      <protection/>
    </xf>
    <xf numFmtId="1" fontId="4" fillId="0" borderId="0" xfId="53" applyNumberFormat="1" applyFont="1" applyAlignment="1">
      <alignment horizontal="center"/>
      <protection/>
    </xf>
    <xf numFmtId="1" fontId="2" fillId="0" borderId="0" xfId="53" applyNumberFormat="1" applyFont="1" applyAlignment="1">
      <alignment/>
      <protection/>
    </xf>
    <xf numFmtId="1" fontId="9" fillId="0" borderId="19" xfId="55" applyNumberFormat="1" applyFont="1" applyBorder="1" applyAlignment="1">
      <alignment horizontal="center" vertical="justify"/>
      <protection/>
    </xf>
    <xf numFmtId="1" fontId="1" fillId="0" borderId="1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54" applyNumberFormat="1" applyFont="1" applyBorder="1" applyAlignment="1">
      <alignment horizontal="center"/>
      <protection/>
    </xf>
    <xf numFmtId="165" fontId="11" fillId="0" borderId="0" xfId="0" applyNumberFormat="1" applyFont="1" applyAlignment="1">
      <alignment/>
    </xf>
    <xf numFmtId="165" fontId="6" fillId="0" borderId="20" xfId="55" applyNumberFormat="1" applyFont="1" applyFill="1" applyBorder="1" applyAlignment="1">
      <alignment horizontal="center"/>
      <protection/>
    </xf>
    <xf numFmtId="165" fontId="6" fillId="0" borderId="10" xfId="55" applyNumberFormat="1" applyFont="1" applyFill="1" applyBorder="1" applyAlignment="1">
      <alignment horizontal="center"/>
      <protection/>
    </xf>
    <xf numFmtId="165" fontId="1" fillId="0" borderId="0" xfId="59" applyNumberFormat="1">
      <alignment/>
      <protection/>
    </xf>
    <xf numFmtId="165" fontId="4" fillId="0" borderId="0" xfId="59" applyNumberFormat="1" applyFont="1" applyAlignment="1">
      <alignment horizontal="center"/>
      <protection/>
    </xf>
    <xf numFmtId="165" fontId="1" fillId="0" borderId="0" xfId="51" applyNumberFormat="1">
      <alignment/>
      <protection/>
    </xf>
    <xf numFmtId="165" fontId="4" fillId="0" borderId="0" xfId="51" applyNumberFormat="1" applyFont="1" applyAlignment="1">
      <alignment horizontal="center"/>
      <protection/>
    </xf>
    <xf numFmtId="165" fontId="0" fillId="0" borderId="0" xfId="0" applyNumberFormat="1" applyFill="1" applyAlignment="1">
      <alignment/>
    </xf>
    <xf numFmtId="165" fontId="1" fillId="0" borderId="0" xfId="52" applyNumberFormat="1">
      <alignment/>
      <protection/>
    </xf>
    <xf numFmtId="165" fontId="4" fillId="0" borderId="0" xfId="52" applyNumberFormat="1" applyFont="1" applyAlignment="1">
      <alignment horizontal="center"/>
      <protection/>
    </xf>
    <xf numFmtId="165" fontId="4" fillId="0" borderId="0" xfId="52" applyNumberFormat="1" applyFont="1" applyFill="1" applyAlignment="1">
      <alignment horizontal="center"/>
      <protection/>
    </xf>
    <xf numFmtId="165" fontId="4" fillId="0" borderId="0" xfId="52" applyNumberFormat="1" applyFont="1" applyBorder="1" applyAlignment="1">
      <alignment horizontal="center"/>
      <protection/>
    </xf>
    <xf numFmtId="165" fontId="4" fillId="0" borderId="0" xfId="52" applyNumberFormat="1" applyFont="1" applyFill="1" applyBorder="1" applyAlignment="1">
      <alignment horizontal="center"/>
      <protection/>
    </xf>
    <xf numFmtId="165" fontId="6" fillId="0" borderId="0" xfId="55" applyNumberFormat="1" applyFont="1" applyFill="1" applyBorder="1" applyAlignment="1">
      <alignment horizontal="center"/>
      <protection/>
    </xf>
    <xf numFmtId="165" fontId="1" fillId="0" borderId="0" xfId="53" applyNumberFormat="1">
      <alignment/>
      <protection/>
    </xf>
    <xf numFmtId="165" fontId="2" fillId="0" borderId="0" xfId="53" applyNumberFormat="1" applyFont="1" applyAlignment="1">
      <alignment/>
      <protection/>
    </xf>
    <xf numFmtId="165" fontId="4" fillId="0" borderId="0" xfId="53" applyNumberFormat="1" applyFont="1" applyAlignment="1">
      <alignment horizontal="center"/>
      <protection/>
    </xf>
    <xf numFmtId="1" fontId="9" fillId="0" borderId="21" xfId="55" applyNumberFormat="1" applyFont="1" applyBorder="1" applyAlignment="1">
      <alignment horizontal="center"/>
      <protection/>
    </xf>
    <xf numFmtId="165" fontId="6" fillId="0" borderId="18" xfId="55" applyNumberFormat="1" applyFont="1" applyFill="1" applyBorder="1" applyAlignment="1">
      <alignment horizontal="center"/>
      <protection/>
    </xf>
    <xf numFmtId="165" fontId="9" fillId="0" borderId="22" xfId="0" applyNumberFormat="1" applyFont="1" applyBorder="1" applyAlignment="1">
      <alignment horizontal="center" vertical="center" wrapText="1"/>
    </xf>
    <xf numFmtId="165" fontId="1" fillId="0" borderId="10" xfId="55" applyNumberFormat="1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0" fontId="8" fillId="0" borderId="0" xfId="54" applyFont="1" applyBorder="1" applyAlignment="1">
      <alignment vertical="center"/>
      <protection/>
    </xf>
    <xf numFmtId="1" fontId="1" fillId="0" borderId="0" xfId="55" applyNumberFormat="1" applyFont="1" applyFill="1" applyBorder="1" applyAlignment="1">
      <alignment horizontal="center"/>
      <protection/>
    </xf>
    <xf numFmtId="1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2" fillId="0" borderId="10" xfId="51" applyNumberFormat="1" applyFont="1" applyFill="1" applyBorder="1" applyAlignment="1">
      <alignment horizontal="right"/>
      <protection/>
    </xf>
    <xf numFmtId="165" fontId="7" fillId="0" borderId="23" xfId="55" applyNumberFormat="1" applyFont="1" applyFill="1" applyBorder="1" applyAlignment="1">
      <alignment horizontal="center"/>
      <protection/>
    </xf>
    <xf numFmtId="165" fontId="7" fillId="0" borderId="0" xfId="55" applyNumberFormat="1" applyFont="1" applyFill="1" applyBorder="1" applyAlignment="1">
      <alignment horizontal="center"/>
      <protection/>
    </xf>
    <xf numFmtId="165" fontId="6" fillId="0" borderId="1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" fillId="0" borderId="10" xfId="55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6" fillId="0" borderId="10" xfId="55" applyFont="1" applyBorder="1" applyAlignment="1">
      <alignment horizontal="center"/>
      <protection/>
    </xf>
    <xf numFmtId="0" fontId="7" fillId="0" borderId="24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25" xfId="55" applyFont="1" applyBorder="1" applyAlignment="1">
      <alignment horizontal="center"/>
      <protection/>
    </xf>
    <xf numFmtId="164" fontId="6" fillId="0" borderId="10" xfId="55" applyNumberFormat="1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164" fontId="6" fillId="0" borderId="26" xfId="55" applyNumberFormat="1" applyFont="1" applyBorder="1" applyAlignment="1">
      <alignment horizontal="center"/>
      <protection/>
    </xf>
    <xf numFmtId="0" fontId="1" fillId="0" borderId="10" xfId="55" applyFont="1" applyFill="1" applyBorder="1" applyAlignment="1">
      <alignment/>
      <protection/>
    </xf>
    <xf numFmtId="165" fontId="1" fillId="0" borderId="10" xfId="0" applyNumberFormat="1" applyFont="1" applyBorder="1" applyAlignment="1">
      <alignment/>
    </xf>
    <xf numFmtId="165" fontId="1" fillId="0" borderId="0" xfId="55" applyNumberFormat="1" applyFont="1" applyFill="1" applyBorder="1" applyAlignment="1">
      <alignment horizontal="center"/>
      <protection/>
    </xf>
    <xf numFmtId="0" fontId="6" fillId="20" borderId="10" xfId="55" applyFont="1" applyFill="1" applyBorder="1" applyAlignment="1">
      <alignment horizontal="center"/>
      <protection/>
    </xf>
    <xf numFmtId="164" fontId="30" fillId="0" borderId="10" xfId="55" applyNumberFormat="1" applyFont="1" applyBorder="1" applyAlignment="1">
      <alignment horizontal="center"/>
      <protection/>
    </xf>
    <xf numFmtId="0" fontId="31" fillId="0" borderId="10" xfId="55" applyFont="1" applyFill="1" applyBorder="1">
      <alignment/>
      <protection/>
    </xf>
    <xf numFmtId="14" fontId="31" fillId="0" borderId="10" xfId="55" applyNumberFormat="1" applyFont="1" applyFill="1" applyBorder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31" fillId="0" borderId="0" xfId="52" applyFont="1">
      <alignment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7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0" xfId="52" applyAlignment="1">
      <alignment horizontal="center"/>
      <protection/>
    </xf>
    <xf numFmtId="1" fontId="6" fillId="0" borderId="10" xfId="55" applyNumberFormat="1" applyFont="1" applyFill="1" applyBorder="1" applyAlignment="1">
      <alignment horizontal="center"/>
      <protection/>
    </xf>
    <xf numFmtId="165" fontId="6" fillId="10" borderId="18" xfId="55" applyNumberFormat="1" applyFont="1" applyFill="1" applyBorder="1" applyAlignment="1">
      <alignment horizontal="center"/>
      <protection/>
    </xf>
    <xf numFmtId="0" fontId="6" fillId="24" borderId="27" xfId="56" applyFont="1" applyFill="1" applyBorder="1" applyAlignment="1">
      <alignment horizontal="left" vertical="center" wrapText="1"/>
      <protection/>
    </xf>
    <xf numFmtId="0" fontId="6" fillId="24" borderId="28" xfId="56" applyFont="1" applyFill="1" applyBorder="1" applyAlignment="1">
      <alignment horizontal="left" vertical="center" wrapText="1"/>
      <protection/>
    </xf>
    <xf numFmtId="0" fontId="6" fillId="24" borderId="29" xfId="56" applyFont="1" applyFill="1" applyBorder="1" applyAlignment="1">
      <alignment horizontal="left" vertical="center" wrapText="1"/>
      <protection/>
    </xf>
    <xf numFmtId="0" fontId="6" fillId="24" borderId="30" xfId="56" applyFont="1" applyFill="1" applyBorder="1" applyAlignment="1">
      <alignment horizontal="left" vertical="center" wrapText="1"/>
      <protection/>
    </xf>
    <xf numFmtId="0" fontId="6" fillId="24" borderId="31" xfId="56" applyFont="1" applyFill="1" applyBorder="1" applyAlignment="1">
      <alignment horizontal="left" vertical="center" wrapText="1"/>
      <protection/>
    </xf>
    <xf numFmtId="0" fontId="6" fillId="24" borderId="32" xfId="56" applyFont="1" applyFill="1" applyBorder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/>
      <protection/>
    </xf>
    <xf numFmtId="0" fontId="1" fillId="24" borderId="28" xfId="56" applyFont="1" applyFill="1" applyBorder="1" applyAlignment="1">
      <alignment horizontal="left" vertical="center" wrapText="1"/>
      <protection/>
    </xf>
    <xf numFmtId="0" fontId="1" fillId="24" borderId="29" xfId="56" applyFont="1" applyFill="1" applyBorder="1" applyAlignment="1">
      <alignment horizontal="left" vertical="center" wrapText="1"/>
      <protection/>
    </xf>
    <xf numFmtId="0" fontId="1" fillId="24" borderId="30" xfId="56" applyFont="1" applyFill="1" applyBorder="1" applyAlignment="1">
      <alignment horizontal="left" vertical="center" wrapText="1"/>
      <protection/>
    </xf>
    <xf numFmtId="0" fontId="1" fillId="24" borderId="31" xfId="56" applyFont="1" applyFill="1" applyBorder="1" applyAlignment="1">
      <alignment horizontal="left" vertical="center" wrapText="1"/>
      <protection/>
    </xf>
    <xf numFmtId="0" fontId="1" fillId="24" borderId="32" xfId="56" applyFont="1" applyFill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/>
      <protection/>
    </xf>
    <xf numFmtId="0" fontId="1" fillId="24" borderId="17" xfId="59" applyFont="1" applyFill="1" applyBorder="1" applyAlignment="1">
      <alignment horizontal="center" vertical="center" wrapText="1"/>
      <protection/>
    </xf>
    <xf numFmtId="0" fontId="1" fillId="24" borderId="33" xfId="59" applyFont="1" applyFill="1" applyBorder="1" applyAlignment="1">
      <alignment horizontal="center" vertical="center" wrapText="1"/>
      <protection/>
    </xf>
    <xf numFmtId="0" fontId="1" fillId="24" borderId="34" xfId="59" applyFont="1" applyFill="1" applyBorder="1" applyAlignment="1">
      <alignment horizontal="center" vertical="center" wrapText="1"/>
      <protection/>
    </xf>
    <xf numFmtId="0" fontId="1" fillId="24" borderId="35" xfId="59" applyFont="1" applyFill="1" applyBorder="1" applyAlignment="1">
      <alignment horizontal="center" vertical="center" wrapText="1"/>
      <protection/>
    </xf>
    <xf numFmtId="0" fontId="1" fillId="24" borderId="36" xfId="59" applyFont="1" applyFill="1" applyBorder="1" applyAlignment="1">
      <alignment horizontal="center" vertical="center" wrapText="1"/>
      <protection/>
    </xf>
    <xf numFmtId="0" fontId="1" fillId="24" borderId="37" xfId="59" applyFont="1" applyFill="1" applyBorder="1" applyAlignment="1">
      <alignment horizontal="center" vertical="center" wrapText="1"/>
      <protection/>
    </xf>
    <xf numFmtId="0" fontId="1" fillId="24" borderId="17" xfId="52" applyFont="1" applyFill="1" applyBorder="1" applyAlignment="1">
      <alignment horizontal="center" vertical="center" wrapText="1"/>
      <protection/>
    </xf>
    <xf numFmtId="0" fontId="1" fillId="24" borderId="33" xfId="52" applyFont="1" applyFill="1" applyBorder="1" applyAlignment="1">
      <alignment horizontal="center" vertical="center" wrapText="1"/>
      <protection/>
    </xf>
    <xf numFmtId="0" fontId="1" fillId="24" borderId="34" xfId="52" applyFont="1" applyFill="1" applyBorder="1" applyAlignment="1">
      <alignment horizontal="center" vertical="center" wrapText="1"/>
      <protection/>
    </xf>
    <xf numFmtId="0" fontId="1" fillId="24" borderId="35" xfId="52" applyFont="1" applyFill="1" applyBorder="1" applyAlignment="1">
      <alignment horizontal="center" vertical="center" wrapText="1"/>
      <protection/>
    </xf>
    <xf numFmtId="0" fontId="1" fillId="24" borderId="36" xfId="52" applyFont="1" applyFill="1" applyBorder="1" applyAlignment="1">
      <alignment horizontal="center" vertical="center" wrapText="1"/>
      <protection/>
    </xf>
    <xf numFmtId="0" fontId="1" fillId="24" borderId="37" xfId="52" applyFont="1" applyFill="1" applyBorder="1" applyAlignment="1">
      <alignment horizontal="center" vertical="center" wrapText="1"/>
      <protection/>
    </xf>
    <xf numFmtId="0" fontId="1" fillId="24" borderId="22" xfId="52" applyFont="1" applyFill="1" applyBorder="1" applyAlignment="1">
      <alignment horizontal="center" vertical="center" wrapText="1"/>
      <protection/>
    </xf>
    <xf numFmtId="0" fontId="1" fillId="24" borderId="11" xfId="56" applyFont="1" applyFill="1" applyBorder="1" applyAlignment="1">
      <alignment horizontal="center" vertical="center" wrapText="1"/>
      <protection/>
    </xf>
    <xf numFmtId="0" fontId="1" fillId="24" borderId="11" xfId="58" applyFont="1" applyFill="1" applyBorder="1" applyAlignment="1">
      <alignment horizontal="center" vertical="center" wrapText="1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10" xfId="51"/>
    <cellStyle name="Standard 11" xfId="52"/>
    <cellStyle name="Standard 12" xfId="53"/>
    <cellStyle name="Standard 2" xfId="54"/>
    <cellStyle name="Standard 4" xfId="55"/>
    <cellStyle name="Standard 5" xfId="56"/>
    <cellStyle name="Standard 6" xfId="57"/>
    <cellStyle name="Standard 7" xfId="58"/>
    <cellStyle name="Standard 9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1" name="Grafik 2" descr="Logo Bezirksschb.frei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95</xdr:row>
      <xdr:rowOff>76200</xdr:rowOff>
    </xdr:from>
    <xdr:to>
      <xdr:col>3</xdr:col>
      <xdr:colOff>228600</xdr:colOff>
      <xdr:row>99</xdr:row>
      <xdr:rowOff>28575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764030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9</xdr:col>
      <xdr:colOff>9525</xdr:colOff>
      <xdr:row>2</xdr:row>
      <xdr:rowOff>219075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1857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95</xdr:row>
      <xdr:rowOff>9525</xdr:rowOff>
    </xdr:from>
    <xdr:to>
      <xdr:col>3</xdr:col>
      <xdr:colOff>609600</xdr:colOff>
      <xdr:row>98</xdr:row>
      <xdr:rowOff>161925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7573625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1</xdr:col>
      <xdr:colOff>161925</xdr:colOff>
      <xdr:row>2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542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95</xdr:row>
      <xdr:rowOff>9525</xdr:rowOff>
    </xdr:from>
    <xdr:to>
      <xdr:col>3</xdr:col>
      <xdr:colOff>609600</xdr:colOff>
      <xdr:row>98</xdr:row>
      <xdr:rowOff>161925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7573625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9</xdr:col>
      <xdr:colOff>9525</xdr:colOff>
      <xdr:row>2</xdr:row>
      <xdr:rowOff>219075</xdr:rowOff>
    </xdr:to>
    <xdr:pic>
      <xdr:nvPicPr>
        <xdr:cNvPr id="4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0"/>
          <a:ext cx="1857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98</xdr:row>
      <xdr:rowOff>9525</xdr:rowOff>
    </xdr:from>
    <xdr:to>
      <xdr:col>3</xdr:col>
      <xdr:colOff>609600</xdr:colOff>
      <xdr:row>101</xdr:row>
      <xdr:rowOff>161925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17370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1</xdr:col>
      <xdr:colOff>161925</xdr:colOff>
      <xdr:row>2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542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98</xdr:row>
      <xdr:rowOff>9525</xdr:rowOff>
    </xdr:from>
    <xdr:to>
      <xdr:col>3</xdr:col>
      <xdr:colOff>609600</xdr:colOff>
      <xdr:row>101</xdr:row>
      <xdr:rowOff>161925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17370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523875</xdr:colOff>
      <xdr:row>3</xdr:row>
      <xdr:rowOff>0</xdr:rowOff>
    </xdr:to>
    <xdr:pic>
      <xdr:nvPicPr>
        <xdr:cNvPr id="4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0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96</xdr:row>
      <xdr:rowOff>9525</xdr:rowOff>
    </xdr:from>
    <xdr:to>
      <xdr:col>3</xdr:col>
      <xdr:colOff>609600</xdr:colOff>
      <xdr:row>99</xdr:row>
      <xdr:rowOff>161925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777365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1</xdr:col>
      <xdr:colOff>161925</xdr:colOff>
      <xdr:row>2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4667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96</xdr:row>
      <xdr:rowOff>9525</xdr:rowOff>
    </xdr:from>
    <xdr:to>
      <xdr:col>3</xdr:col>
      <xdr:colOff>609600</xdr:colOff>
      <xdr:row>99</xdr:row>
      <xdr:rowOff>161925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777365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514350</xdr:colOff>
      <xdr:row>3</xdr:row>
      <xdr:rowOff>0</xdr:rowOff>
    </xdr:to>
    <xdr:pic>
      <xdr:nvPicPr>
        <xdr:cNvPr id="4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0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466725</xdr:colOff>
      <xdr:row>3</xdr:row>
      <xdr:rowOff>104775</xdr:rowOff>
    </xdr:to>
    <xdr:pic>
      <xdr:nvPicPr>
        <xdr:cNvPr id="1" name="Grafik 3" descr="Logo Bezirksschb.frei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96</xdr:row>
      <xdr:rowOff>47625</xdr:rowOff>
    </xdr:from>
    <xdr:to>
      <xdr:col>4</xdr:col>
      <xdr:colOff>247650</xdr:colOff>
      <xdr:row>101</xdr:row>
      <xdr:rowOff>0</xdr:rowOff>
    </xdr:to>
    <xdr:pic>
      <xdr:nvPicPr>
        <xdr:cNvPr id="2" name="Grafik 4" descr="Logo Bezirksschb.frei 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7726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9525</xdr:rowOff>
    </xdr:from>
    <xdr:to>
      <xdr:col>11</xdr:col>
      <xdr:colOff>438150</xdr:colOff>
      <xdr:row>3</xdr:row>
      <xdr:rowOff>9525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9525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342900</xdr:colOff>
      <xdr:row>2</xdr:row>
      <xdr:rowOff>209550</xdr:rowOff>
    </xdr:to>
    <xdr:pic>
      <xdr:nvPicPr>
        <xdr:cNvPr id="1" name="Grafik 2" descr="Logo Bezirksschb.frei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96</xdr:row>
      <xdr:rowOff>0</xdr:rowOff>
    </xdr:from>
    <xdr:to>
      <xdr:col>4</xdr:col>
      <xdr:colOff>66675</xdr:colOff>
      <xdr:row>99</xdr:row>
      <xdr:rowOff>152400</xdr:rowOff>
    </xdr:to>
    <xdr:pic>
      <xdr:nvPicPr>
        <xdr:cNvPr id="2" name="Grafik 3" descr="Logo Bezirksschb.frei 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935480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266700</xdr:colOff>
      <xdr:row>3</xdr:row>
      <xdr:rowOff>0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0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9525</xdr:rowOff>
    </xdr:from>
    <xdr:to>
      <xdr:col>9</xdr:col>
      <xdr:colOff>104775</xdr:colOff>
      <xdr:row>3</xdr:row>
      <xdr:rowOff>9525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525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1</xdr:col>
      <xdr:colOff>161925</xdr:colOff>
      <xdr:row>2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3905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609600</xdr:colOff>
      <xdr:row>64</xdr:row>
      <xdr:rowOff>161925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2696825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609600</xdr:colOff>
      <xdr:row>64</xdr:row>
      <xdr:rowOff>161925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2696825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L86" sqref="L86"/>
    </sheetView>
  </sheetViews>
  <sheetFormatPr defaultColWidth="11.421875" defaultRowHeight="15"/>
  <cols>
    <col min="1" max="1" width="7.140625" style="0" customWidth="1"/>
    <col min="2" max="2" width="25.140625" style="0" customWidth="1"/>
    <col min="3" max="3" width="17.28125" style="0" customWidth="1"/>
    <col min="4" max="4" width="10.421875" style="0" customWidth="1"/>
    <col min="5" max="5" width="5.57421875" style="0" customWidth="1"/>
    <col min="6" max="6" width="5.8515625" style="0" customWidth="1"/>
    <col min="7" max="7" width="6.140625" style="0" customWidth="1"/>
    <col min="8" max="8" width="5.8515625" style="0" customWidth="1"/>
    <col min="9" max="9" width="8.28125" style="0" customWidth="1"/>
    <col min="10" max="10" width="1.8515625" style="0" customWidth="1"/>
  </cols>
  <sheetData>
    <row r="1" spans="2:4" ht="19.5" customHeight="1">
      <c r="B1" s="134" t="s">
        <v>51</v>
      </c>
      <c r="C1" s="134"/>
      <c r="D1" s="134"/>
    </row>
    <row r="2" spans="2:4" ht="21" customHeight="1">
      <c r="B2" s="135" t="s">
        <v>101</v>
      </c>
      <c r="C2" s="135"/>
      <c r="D2" s="135"/>
    </row>
    <row r="3" spans="2:4" ht="18">
      <c r="B3" s="136" t="s">
        <v>102</v>
      </c>
      <c r="C3" s="136"/>
      <c r="D3" s="136"/>
    </row>
    <row r="4" spans="2:4" ht="11.25" customHeight="1">
      <c r="B4" s="1"/>
      <c r="C4" s="1"/>
      <c r="D4" s="1"/>
    </row>
    <row r="5" ht="11.25" customHeight="1"/>
    <row r="6" spans="1:9" s="9" customFormat="1" ht="13.5" customHeight="1">
      <c r="A6" s="128" t="s">
        <v>130</v>
      </c>
      <c r="B6" s="137"/>
      <c r="C6" s="138"/>
      <c r="D6" s="102"/>
      <c r="E6" s="102"/>
      <c r="F6" s="102"/>
      <c r="G6" s="102"/>
      <c r="H6" s="102"/>
      <c r="I6" s="102"/>
    </row>
    <row r="7" spans="1:9" s="9" customFormat="1" ht="12.75">
      <c r="A7" s="139"/>
      <c r="B7" s="140"/>
      <c r="C7" s="141"/>
      <c r="D7" s="102"/>
      <c r="E7" s="102"/>
      <c r="F7" s="102"/>
      <c r="G7" s="102"/>
      <c r="H7" s="102"/>
      <c r="I7" s="102"/>
    </row>
    <row r="8" spans="1:9" s="8" customFormat="1" ht="15">
      <c r="A8" s="103" t="s">
        <v>0</v>
      </c>
      <c r="B8" s="104" t="s">
        <v>1</v>
      </c>
      <c r="C8" s="105" t="s">
        <v>2</v>
      </c>
      <c r="D8" s="106" t="s">
        <v>3</v>
      </c>
      <c r="E8" s="105">
        <v>1</v>
      </c>
      <c r="F8" s="105">
        <v>2</v>
      </c>
      <c r="G8" s="105">
        <v>3</v>
      </c>
      <c r="H8" s="105">
        <v>4</v>
      </c>
      <c r="I8" s="105" t="s">
        <v>4</v>
      </c>
    </row>
    <row r="9" spans="1:9" s="9" customFormat="1" ht="12.75">
      <c r="A9" s="107">
        <v>1</v>
      </c>
      <c r="B9" s="4" t="s">
        <v>11</v>
      </c>
      <c r="C9" s="4" t="s">
        <v>9</v>
      </c>
      <c r="D9" s="2">
        <v>36780</v>
      </c>
      <c r="E9" s="47">
        <v>96</v>
      </c>
      <c r="F9" s="47">
        <v>93</v>
      </c>
      <c r="G9" s="48"/>
      <c r="H9" s="48"/>
      <c r="I9" s="47">
        <f aca="true" t="shared" si="0" ref="I9:I31">SUM(E9:H9)</f>
        <v>189</v>
      </c>
    </row>
    <row r="10" spans="1:10" ht="15">
      <c r="A10" s="107">
        <v>2</v>
      </c>
      <c r="B10" s="4" t="s">
        <v>53</v>
      </c>
      <c r="C10" s="4" t="s">
        <v>103</v>
      </c>
      <c r="D10" s="2">
        <v>36703</v>
      </c>
      <c r="E10" s="47">
        <v>96</v>
      </c>
      <c r="F10" s="47">
        <v>90</v>
      </c>
      <c r="G10" s="48"/>
      <c r="H10" s="48"/>
      <c r="I10" s="47">
        <f t="shared" si="0"/>
        <v>186</v>
      </c>
      <c r="J10" s="10"/>
    </row>
    <row r="11" spans="1:10" ht="15">
      <c r="A11" s="107">
        <v>3</v>
      </c>
      <c r="B11" s="4" t="s">
        <v>80</v>
      </c>
      <c r="C11" s="4" t="s">
        <v>12</v>
      </c>
      <c r="D11" s="2">
        <v>36536</v>
      </c>
      <c r="E11" s="47">
        <v>92</v>
      </c>
      <c r="F11" s="47">
        <v>91</v>
      </c>
      <c r="G11" s="48"/>
      <c r="H11" s="48"/>
      <c r="I11" s="47">
        <f t="shared" si="0"/>
        <v>183</v>
      </c>
      <c r="J11" s="10"/>
    </row>
    <row r="12" spans="1:10" ht="15">
      <c r="A12" s="107">
        <v>4</v>
      </c>
      <c r="B12" s="4" t="s">
        <v>81</v>
      </c>
      <c r="C12" s="110" t="s">
        <v>12</v>
      </c>
      <c r="D12" s="2">
        <v>36892</v>
      </c>
      <c r="E12" s="47">
        <v>94</v>
      </c>
      <c r="F12" s="47">
        <v>89</v>
      </c>
      <c r="G12" s="48"/>
      <c r="H12" s="48"/>
      <c r="I12" s="47">
        <f t="shared" si="0"/>
        <v>183</v>
      </c>
      <c r="J12" s="10"/>
    </row>
    <row r="13" spans="1:10" ht="15">
      <c r="A13" s="107">
        <v>5</v>
      </c>
      <c r="B13" s="4" t="s">
        <v>104</v>
      </c>
      <c r="C13" s="4" t="s">
        <v>31</v>
      </c>
      <c r="D13" s="2">
        <v>37404</v>
      </c>
      <c r="E13" s="47">
        <v>86</v>
      </c>
      <c r="F13" s="47">
        <v>92</v>
      </c>
      <c r="G13" s="48"/>
      <c r="H13" s="48"/>
      <c r="I13" s="47">
        <f t="shared" si="0"/>
        <v>178</v>
      </c>
      <c r="J13" s="10"/>
    </row>
    <row r="14" spans="1:10" ht="15">
      <c r="A14" s="107">
        <v>6</v>
      </c>
      <c r="B14" s="4" t="s">
        <v>105</v>
      </c>
      <c r="C14" s="4" t="s">
        <v>12</v>
      </c>
      <c r="D14" s="2">
        <v>36943</v>
      </c>
      <c r="E14" s="47">
        <v>88</v>
      </c>
      <c r="F14" s="47">
        <v>90</v>
      </c>
      <c r="G14" s="48"/>
      <c r="H14" s="48"/>
      <c r="I14" s="47">
        <f t="shared" si="0"/>
        <v>178</v>
      </c>
      <c r="J14" s="10"/>
    </row>
    <row r="15" spans="1:9" ht="15">
      <c r="A15" s="107">
        <v>7</v>
      </c>
      <c r="B15" s="4" t="s">
        <v>79</v>
      </c>
      <c r="C15" s="4" t="s">
        <v>12</v>
      </c>
      <c r="D15" s="2">
        <v>37600</v>
      </c>
      <c r="E15" s="47">
        <v>87</v>
      </c>
      <c r="F15" s="47">
        <v>88</v>
      </c>
      <c r="G15" s="48"/>
      <c r="H15" s="48"/>
      <c r="I15" s="47">
        <f t="shared" si="0"/>
        <v>175</v>
      </c>
    </row>
    <row r="16" spans="1:9" ht="15">
      <c r="A16" s="107">
        <v>8</v>
      </c>
      <c r="B16" s="4" t="s">
        <v>54</v>
      </c>
      <c r="C16" s="4" t="s">
        <v>103</v>
      </c>
      <c r="D16" s="2">
        <v>37040</v>
      </c>
      <c r="E16" s="47">
        <v>88</v>
      </c>
      <c r="F16" s="47">
        <v>85</v>
      </c>
      <c r="G16" s="48"/>
      <c r="H16" s="48"/>
      <c r="I16" s="47">
        <f t="shared" si="0"/>
        <v>173</v>
      </c>
    </row>
    <row r="17" spans="1:9" ht="15">
      <c r="A17" s="107">
        <v>9</v>
      </c>
      <c r="B17" s="4" t="s">
        <v>106</v>
      </c>
      <c r="C17" s="4" t="s">
        <v>103</v>
      </c>
      <c r="D17" s="2">
        <v>37842</v>
      </c>
      <c r="E17" s="47">
        <v>91</v>
      </c>
      <c r="F17" s="47">
        <v>80</v>
      </c>
      <c r="G17" s="48"/>
      <c r="H17" s="48"/>
      <c r="I17" s="47">
        <f t="shared" si="0"/>
        <v>171</v>
      </c>
    </row>
    <row r="18" spans="1:9" ht="15">
      <c r="A18" s="107">
        <v>10</v>
      </c>
      <c r="B18" s="4" t="s">
        <v>77</v>
      </c>
      <c r="C18" s="4" t="s">
        <v>9</v>
      </c>
      <c r="D18" s="2">
        <v>36825</v>
      </c>
      <c r="E18" s="47">
        <v>87</v>
      </c>
      <c r="F18" s="47">
        <v>83</v>
      </c>
      <c r="G18" s="48"/>
      <c r="H18" s="48"/>
      <c r="I18" s="47">
        <f t="shared" si="0"/>
        <v>170</v>
      </c>
    </row>
    <row r="19" spans="1:9" ht="15">
      <c r="A19" s="107">
        <v>11</v>
      </c>
      <c r="B19" s="4" t="s">
        <v>107</v>
      </c>
      <c r="C19" s="4" t="s">
        <v>31</v>
      </c>
      <c r="D19" s="2">
        <v>36699</v>
      </c>
      <c r="E19" s="47">
        <v>76</v>
      </c>
      <c r="F19" s="47">
        <v>87</v>
      </c>
      <c r="G19" s="48"/>
      <c r="H19" s="48"/>
      <c r="I19" s="47">
        <f t="shared" si="0"/>
        <v>163</v>
      </c>
    </row>
    <row r="20" spans="1:9" ht="15">
      <c r="A20" s="107">
        <v>12</v>
      </c>
      <c r="B20" s="4" t="s">
        <v>128</v>
      </c>
      <c r="C20" s="4" t="s">
        <v>103</v>
      </c>
      <c r="D20" s="2">
        <v>37755</v>
      </c>
      <c r="E20" s="47">
        <v>76</v>
      </c>
      <c r="F20" s="47">
        <v>78</v>
      </c>
      <c r="G20" s="48"/>
      <c r="H20" s="48"/>
      <c r="I20" s="47">
        <f t="shared" si="0"/>
        <v>154</v>
      </c>
    </row>
    <row r="21" spans="1:9" ht="15">
      <c r="A21" s="107">
        <v>13</v>
      </c>
      <c r="B21" s="4" t="s">
        <v>108</v>
      </c>
      <c r="C21" s="4" t="s">
        <v>9</v>
      </c>
      <c r="D21" s="2">
        <v>36664</v>
      </c>
      <c r="E21" s="47">
        <v>77</v>
      </c>
      <c r="F21" s="47">
        <v>75</v>
      </c>
      <c r="G21" s="48"/>
      <c r="H21" s="48"/>
      <c r="I21" s="47">
        <f t="shared" si="0"/>
        <v>152</v>
      </c>
    </row>
    <row r="22" spans="1:9" ht="15">
      <c r="A22" s="107" t="s">
        <v>109</v>
      </c>
      <c r="B22" s="4" t="s">
        <v>157</v>
      </c>
      <c r="C22" s="4" t="s">
        <v>103</v>
      </c>
      <c r="D22" s="2">
        <v>37707</v>
      </c>
      <c r="E22" s="47">
        <v>73</v>
      </c>
      <c r="F22" s="47">
        <v>78</v>
      </c>
      <c r="G22" s="48"/>
      <c r="H22" s="48"/>
      <c r="I22" s="47">
        <f t="shared" si="0"/>
        <v>151</v>
      </c>
    </row>
    <row r="23" spans="1:9" ht="15">
      <c r="A23" s="107">
        <v>15</v>
      </c>
      <c r="B23" s="4" t="s">
        <v>110</v>
      </c>
      <c r="C23" s="4" t="s">
        <v>9</v>
      </c>
      <c r="D23" s="2">
        <v>37884</v>
      </c>
      <c r="E23" s="47">
        <v>78</v>
      </c>
      <c r="F23" s="47">
        <v>70</v>
      </c>
      <c r="G23" s="48"/>
      <c r="H23" s="48"/>
      <c r="I23" s="47">
        <f t="shared" si="0"/>
        <v>148</v>
      </c>
    </row>
    <row r="24" spans="1:9" ht="15.75" customHeight="1">
      <c r="A24" s="107">
        <v>16</v>
      </c>
      <c r="B24" s="4" t="s">
        <v>111</v>
      </c>
      <c r="C24" s="4" t="s">
        <v>9</v>
      </c>
      <c r="D24" s="2">
        <v>37220</v>
      </c>
      <c r="E24" s="47">
        <v>64</v>
      </c>
      <c r="F24" s="47">
        <v>79</v>
      </c>
      <c r="G24" s="48"/>
      <c r="H24" s="48"/>
      <c r="I24" s="47">
        <f t="shared" si="0"/>
        <v>143</v>
      </c>
    </row>
    <row r="25" spans="1:9" ht="15">
      <c r="A25" s="107">
        <v>17</v>
      </c>
      <c r="B25" s="4" t="s">
        <v>112</v>
      </c>
      <c r="C25" s="4" t="s">
        <v>9</v>
      </c>
      <c r="D25" s="2">
        <v>36791</v>
      </c>
      <c r="E25" s="47">
        <v>70</v>
      </c>
      <c r="F25" s="47">
        <v>71</v>
      </c>
      <c r="G25" s="48"/>
      <c r="H25" s="48"/>
      <c r="I25" s="47">
        <f t="shared" si="0"/>
        <v>141</v>
      </c>
    </row>
    <row r="26" spans="1:9" s="8" customFormat="1" ht="15">
      <c r="A26" s="107">
        <v>18</v>
      </c>
      <c r="B26" s="4" t="s">
        <v>159</v>
      </c>
      <c r="C26" s="4" t="s">
        <v>9</v>
      </c>
      <c r="D26" s="2"/>
      <c r="E26" s="47">
        <v>59</v>
      </c>
      <c r="F26" s="47">
        <v>81</v>
      </c>
      <c r="G26" s="48"/>
      <c r="H26" s="48"/>
      <c r="I26" s="47">
        <f t="shared" si="0"/>
        <v>140</v>
      </c>
    </row>
    <row r="27" spans="1:9" s="9" customFormat="1" ht="12.75">
      <c r="A27" s="107">
        <v>19</v>
      </c>
      <c r="B27" s="4" t="s">
        <v>113</v>
      </c>
      <c r="C27" s="4" t="s">
        <v>9</v>
      </c>
      <c r="D27" s="2">
        <v>38081</v>
      </c>
      <c r="E27" s="47">
        <v>69</v>
      </c>
      <c r="F27" s="47">
        <v>67</v>
      </c>
      <c r="G27" s="48"/>
      <c r="H27" s="48"/>
      <c r="I27" s="47">
        <f t="shared" si="0"/>
        <v>136</v>
      </c>
    </row>
    <row r="28" spans="1:10" ht="15">
      <c r="A28" s="107">
        <v>20</v>
      </c>
      <c r="B28" s="4" t="s">
        <v>114</v>
      </c>
      <c r="C28" s="4" t="s">
        <v>31</v>
      </c>
      <c r="D28" s="2">
        <v>36596</v>
      </c>
      <c r="E28" s="47">
        <v>67</v>
      </c>
      <c r="F28" s="47">
        <v>67</v>
      </c>
      <c r="G28" s="48"/>
      <c r="H28" s="48"/>
      <c r="I28" s="47">
        <f t="shared" si="0"/>
        <v>134</v>
      </c>
      <c r="J28" s="10"/>
    </row>
    <row r="29" spans="1:10" ht="15">
      <c r="A29" s="107">
        <v>21</v>
      </c>
      <c r="B29" s="4" t="s">
        <v>115</v>
      </c>
      <c r="C29" s="4" t="s">
        <v>12</v>
      </c>
      <c r="D29" s="2">
        <v>37323</v>
      </c>
      <c r="E29" s="47">
        <v>69</v>
      </c>
      <c r="F29" s="47">
        <v>61</v>
      </c>
      <c r="G29" s="48"/>
      <c r="H29" s="48"/>
      <c r="I29" s="47">
        <f t="shared" si="0"/>
        <v>130</v>
      </c>
      <c r="J29" s="10"/>
    </row>
    <row r="30" spans="1:9" ht="15">
      <c r="A30" s="107">
        <v>22</v>
      </c>
      <c r="B30" s="4" t="s">
        <v>116</v>
      </c>
      <c r="C30" s="4" t="s">
        <v>9</v>
      </c>
      <c r="D30" s="2">
        <v>37081</v>
      </c>
      <c r="E30" s="47"/>
      <c r="F30" s="47"/>
      <c r="G30" s="48"/>
      <c r="H30" s="48"/>
      <c r="I30" s="47">
        <f t="shared" si="0"/>
        <v>0</v>
      </c>
    </row>
    <row r="31" spans="1:9" ht="15.75" customHeight="1">
      <c r="A31" s="107">
        <v>23</v>
      </c>
      <c r="B31" s="4" t="s">
        <v>129</v>
      </c>
      <c r="C31" s="4" t="s">
        <v>12</v>
      </c>
      <c r="D31" s="2">
        <v>37861</v>
      </c>
      <c r="E31" s="47"/>
      <c r="F31" s="47"/>
      <c r="G31" s="48"/>
      <c r="H31" s="48"/>
      <c r="I31" s="47">
        <f t="shared" si="0"/>
        <v>0</v>
      </c>
    </row>
    <row r="32" spans="1:9" s="8" customFormat="1" ht="15">
      <c r="A32"/>
      <c r="B32"/>
      <c r="C32"/>
      <c r="D32"/>
      <c r="E32"/>
      <c r="F32"/>
      <c r="G32"/>
      <c r="H32"/>
      <c r="I32"/>
    </row>
    <row r="33" spans="1:9" s="9" customFormat="1" ht="15" customHeight="1">
      <c r="A33" s="128" t="s">
        <v>131</v>
      </c>
      <c r="B33" s="129"/>
      <c r="C33" s="130"/>
      <c r="D33"/>
      <c r="E33"/>
      <c r="F33"/>
      <c r="G33"/>
      <c r="H33"/>
      <c r="I33"/>
    </row>
    <row r="34" spans="1:10" ht="15">
      <c r="A34" s="131"/>
      <c r="B34" s="132"/>
      <c r="C34" s="133"/>
      <c r="J34" s="10"/>
    </row>
    <row r="35" spans="1:10" ht="15">
      <c r="A35" s="103" t="s">
        <v>0</v>
      </c>
      <c r="B35" s="104" t="s">
        <v>1</v>
      </c>
      <c r="C35" s="105" t="s">
        <v>2</v>
      </c>
      <c r="D35" s="106" t="s">
        <v>3</v>
      </c>
      <c r="E35" s="105">
        <v>1</v>
      </c>
      <c r="F35" s="105">
        <v>2</v>
      </c>
      <c r="G35" s="105">
        <v>3</v>
      </c>
      <c r="H35" s="105">
        <v>4</v>
      </c>
      <c r="I35" s="105" t="s">
        <v>4</v>
      </c>
      <c r="J35" s="10"/>
    </row>
    <row r="36" spans="1:10" ht="15">
      <c r="A36" s="107" t="s">
        <v>15</v>
      </c>
      <c r="B36" s="4" t="s">
        <v>99</v>
      </c>
      <c r="C36" s="4" t="s">
        <v>12</v>
      </c>
      <c r="D36" s="2">
        <v>37386</v>
      </c>
      <c r="E36" s="47">
        <v>88</v>
      </c>
      <c r="F36" s="47">
        <v>92</v>
      </c>
      <c r="G36" s="48"/>
      <c r="H36" s="48"/>
      <c r="I36" s="47">
        <f aca="true" t="shared" si="1" ref="I36:I43">SUM(E36:H36)</f>
        <v>180</v>
      </c>
      <c r="J36" s="10"/>
    </row>
    <row r="37" spans="1:10" ht="15">
      <c r="A37" s="107" t="s">
        <v>17</v>
      </c>
      <c r="B37" s="4" t="s">
        <v>100</v>
      </c>
      <c r="C37" s="4" t="s">
        <v>12</v>
      </c>
      <c r="D37" s="2">
        <v>36882</v>
      </c>
      <c r="E37" s="47">
        <v>92</v>
      </c>
      <c r="F37" s="47">
        <v>88</v>
      </c>
      <c r="G37" s="48"/>
      <c r="H37" s="48"/>
      <c r="I37" s="47">
        <f t="shared" si="1"/>
        <v>180</v>
      </c>
      <c r="J37" s="10"/>
    </row>
    <row r="38" spans="1:10" ht="15">
      <c r="A38" s="107">
        <v>3</v>
      </c>
      <c r="B38" s="4" t="s">
        <v>117</v>
      </c>
      <c r="C38" s="4" t="s">
        <v>118</v>
      </c>
      <c r="D38" s="2">
        <v>36560</v>
      </c>
      <c r="E38" s="47">
        <v>88</v>
      </c>
      <c r="F38" s="47">
        <v>87</v>
      </c>
      <c r="G38" s="48"/>
      <c r="H38" s="48"/>
      <c r="I38" s="47">
        <f t="shared" si="1"/>
        <v>175</v>
      </c>
      <c r="J38" s="10"/>
    </row>
    <row r="39" spans="1:9" ht="15">
      <c r="A39" s="107">
        <v>4</v>
      </c>
      <c r="B39" s="4" t="s">
        <v>119</v>
      </c>
      <c r="C39" s="4" t="s">
        <v>118</v>
      </c>
      <c r="D39" s="2">
        <v>37574</v>
      </c>
      <c r="E39" s="47">
        <v>83</v>
      </c>
      <c r="F39" s="47">
        <v>74</v>
      </c>
      <c r="G39" s="48"/>
      <c r="H39" s="48"/>
      <c r="I39" s="47">
        <f t="shared" si="1"/>
        <v>157</v>
      </c>
    </row>
    <row r="40" spans="1:9" ht="15">
      <c r="A40" s="107">
        <v>5</v>
      </c>
      <c r="B40" s="4" t="s">
        <v>120</v>
      </c>
      <c r="C40" s="4" t="s">
        <v>103</v>
      </c>
      <c r="D40" s="2">
        <v>37694</v>
      </c>
      <c r="E40" s="47">
        <v>76</v>
      </c>
      <c r="F40" s="47">
        <v>80</v>
      </c>
      <c r="G40" s="48"/>
      <c r="H40" s="48"/>
      <c r="I40" s="47">
        <f t="shared" si="1"/>
        <v>156</v>
      </c>
    </row>
    <row r="41" spans="1:9" ht="15">
      <c r="A41" s="107">
        <v>6</v>
      </c>
      <c r="B41" s="4" t="s">
        <v>121</v>
      </c>
      <c r="C41" s="4" t="s">
        <v>118</v>
      </c>
      <c r="D41" s="2">
        <v>36843</v>
      </c>
      <c r="E41" s="47">
        <v>83</v>
      </c>
      <c r="F41" s="47">
        <v>73</v>
      </c>
      <c r="G41" s="48"/>
      <c r="H41" s="48"/>
      <c r="I41" s="47">
        <f t="shared" si="1"/>
        <v>156</v>
      </c>
    </row>
    <row r="42" spans="1:9" ht="15">
      <c r="A42" s="107">
        <v>7</v>
      </c>
      <c r="B42" s="4" t="s">
        <v>122</v>
      </c>
      <c r="C42" s="4" t="s">
        <v>118</v>
      </c>
      <c r="D42" s="2">
        <v>37541</v>
      </c>
      <c r="E42" s="47">
        <v>73</v>
      </c>
      <c r="F42" s="47">
        <v>79</v>
      </c>
      <c r="G42" s="48"/>
      <c r="H42" s="48"/>
      <c r="I42" s="47">
        <f t="shared" si="1"/>
        <v>152</v>
      </c>
    </row>
    <row r="43" spans="1:9" ht="15">
      <c r="A43" s="107">
        <v>8</v>
      </c>
      <c r="B43" s="4" t="s">
        <v>123</v>
      </c>
      <c r="C43" s="4" t="s">
        <v>103</v>
      </c>
      <c r="D43" s="2">
        <v>37204</v>
      </c>
      <c r="E43" s="47">
        <v>77</v>
      </c>
      <c r="F43" s="47">
        <v>67</v>
      </c>
      <c r="G43" s="48"/>
      <c r="H43" s="48"/>
      <c r="I43" s="47">
        <f t="shared" si="1"/>
        <v>144</v>
      </c>
    </row>
    <row r="44" ht="16.5" customHeight="1">
      <c r="J44" s="13"/>
    </row>
    <row r="45" spans="1:10" ht="15.75" customHeight="1">
      <c r="A45" s="128" t="s">
        <v>139</v>
      </c>
      <c r="B45" s="129"/>
      <c r="C45" s="130"/>
      <c r="D45" s="11"/>
      <c r="E45" s="12"/>
      <c r="F45" s="12"/>
      <c r="G45" s="12"/>
      <c r="H45" s="12"/>
      <c r="I45" s="12"/>
      <c r="J45" s="13"/>
    </row>
    <row r="46" spans="1:9" s="8" customFormat="1" ht="15.75">
      <c r="A46" s="131"/>
      <c r="B46" s="132"/>
      <c r="C46" s="133"/>
      <c r="D46" s="11"/>
      <c r="E46" s="12"/>
      <c r="F46" s="12"/>
      <c r="G46" s="12"/>
      <c r="H46" s="12"/>
      <c r="I46" s="12"/>
    </row>
    <row r="47" spans="1:10" s="9" customFormat="1" ht="15">
      <c r="A47" s="103" t="s">
        <v>0</v>
      </c>
      <c r="B47" s="104" t="s">
        <v>1</v>
      </c>
      <c r="C47" s="105" t="s">
        <v>2</v>
      </c>
      <c r="D47" s="106" t="s">
        <v>3</v>
      </c>
      <c r="E47" s="105">
        <v>1</v>
      </c>
      <c r="F47" s="105">
        <v>2</v>
      </c>
      <c r="G47" s="105">
        <v>3</v>
      </c>
      <c r="H47" s="105">
        <v>4</v>
      </c>
      <c r="I47" s="105" t="s">
        <v>4</v>
      </c>
      <c r="J47" s="9" t="s">
        <v>6</v>
      </c>
    </row>
    <row r="48" spans="1:10" ht="15">
      <c r="A48" s="107">
        <v>1</v>
      </c>
      <c r="B48" s="4" t="s">
        <v>57</v>
      </c>
      <c r="C48" s="4" t="s">
        <v>21</v>
      </c>
      <c r="D48" s="2">
        <v>35864</v>
      </c>
      <c r="E48" s="47">
        <v>94</v>
      </c>
      <c r="F48" s="47">
        <v>97</v>
      </c>
      <c r="G48" s="113"/>
      <c r="H48" s="113"/>
      <c r="I48" s="47">
        <f>SUM(E48:H48)</f>
        <v>191</v>
      </c>
      <c r="J48" s="10" t="s">
        <v>6</v>
      </c>
    </row>
    <row r="49" spans="1:10" ht="15">
      <c r="A49" s="107">
        <v>2</v>
      </c>
      <c r="B49" s="4" t="s">
        <v>73</v>
      </c>
      <c r="C49" s="4" t="s">
        <v>31</v>
      </c>
      <c r="D49" s="2">
        <v>36277</v>
      </c>
      <c r="E49" s="47">
        <v>85</v>
      </c>
      <c r="F49" s="47">
        <v>80</v>
      </c>
      <c r="G49" s="113"/>
      <c r="H49" s="113"/>
      <c r="I49" s="47">
        <f>SUM(E49:H49)</f>
        <v>165</v>
      </c>
      <c r="J49" s="10" t="s">
        <v>6</v>
      </c>
    </row>
    <row r="50" spans="1:10" ht="15">
      <c r="A50" s="107">
        <v>3</v>
      </c>
      <c r="B50" s="4" t="s">
        <v>13</v>
      </c>
      <c r="C50" s="4" t="s">
        <v>12</v>
      </c>
      <c r="D50" s="2">
        <v>36409</v>
      </c>
      <c r="E50" s="47">
        <v>79</v>
      </c>
      <c r="F50" s="47">
        <v>80</v>
      </c>
      <c r="G50" s="113"/>
      <c r="H50" s="113"/>
      <c r="I50" s="47">
        <f>SUM(E50:H50)</f>
        <v>159</v>
      </c>
      <c r="J50" s="10" t="s">
        <v>6</v>
      </c>
    </row>
    <row r="51" spans="1:10" ht="15">
      <c r="A51" s="107">
        <v>4</v>
      </c>
      <c r="B51" s="4" t="s">
        <v>162</v>
      </c>
      <c r="C51" s="4" t="s">
        <v>31</v>
      </c>
      <c r="D51" s="2">
        <v>36346</v>
      </c>
      <c r="E51" s="47">
        <v>80</v>
      </c>
      <c r="F51" s="47">
        <v>75</v>
      </c>
      <c r="G51" s="113"/>
      <c r="H51" s="113"/>
      <c r="I51" s="47">
        <f>SUM(E51:H51)</f>
        <v>155</v>
      </c>
      <c r="J51" s="10" t="s">
        <v>6</v>
      </c>
    </row>
    <row r="52" ht="9.75" customHeight="1"/>
    <row r="53" spans="1:10" ht="16.5" customHeight="1">
      <c r="A53" s="128" t="s">
        <v>132</v>
      </c>
      <c r="B53" s="129"/>
      <c r="C53" s="130"/>
      <c r="D53" s="13"/>
      <c r="E53" s="14"/>
      <c r="F53" s="14"/>
      <c r="G53" s="14"/>
      <c r="H53" s="14"/>
      <c r="I53" s="14"/>
      <c r="J53" s="15"/>
    </row>
    <row r="54" spans="1:10" ht="15.75">
      <c r="A54" s="131"/>
      <c r="B54" s="132"/>
      <c r="C54" s="133"/>
      <c r="D54" s="13"/>
      <c r="E54" s="14"/>
      <c r="F54" s="14"/>
      <c r="G54" s="14"/>
      <c r="H54" s="14"/>
      <c r="I54" s="14"/>
      <c r="J54" s="15"/>
    </row>
    <row r="55" spans="1:9" s="8" customFormat="1" ht="15">
      <c r="A55" s="103" t="s">
        <v>0</v>
      </c>
      <c r="B55" s="104" t="s">
        <v>1</v>
      </c>
      <c r="C55" s="105" t="s">
        <v>2</v>
      </c>
      <c r="D55" s="106" t="s">
        <v>3</v>
      </c>
      <c r="E55" s="105">
        <v>1</v>
      </c>
      <c r="F55" s="105">
        <v>2</v>
      </c>
      <c r="G55" s="105">
        <v>3</v>
      </c>
      <c r="H55" s="105">
        <v>4</v>
      </c>
      <c r="I55" s="105" t="s">
        <v>4</v>
      </c>
    </row>
    <row r="56" spans="1:9" s="9" customFormat="1" ht="12.75">
      <c r="A56" s="107">
        <v>1</v>
      </c>
      <c r="B56" s="4" t="s">
        <v>56</v>
      </c>
      <c r="C56" s="4" t="s">
        <v>12</v>
      </c>
      <c r="D56" s="2">
        <v>35881</v>
      </c>
      <c r="E56" s="47">
        <v>91</v>
      </c>
      <c r="F56" s="47">
        <v>91</v>
      </c>
      <c r="G56" s="113"/>
      <c r="H56" s="113"/>
      <c r="I56" s="47">
        <f>SUM(E56:H56)</f>
        <v>182</v>
      </c>
    </row>
    <row r="57" spans="1:10" ht="15">
      <c r="A57" s="107">
        <v>2</v>
      </c>
      <c r="B57" s="4" t="s">
        <v>158</v>
      </c>
      <c r="C57" s="4" t="s">
        <v>103</v>
      </c>
      <c r="D57" s="2">
        <v>36161</v>
      </c>
      <c r="E57" s="47">
        <v>86</v>
      </c>
      <c r="F57" s="47">
        <v>88</v>
      </c>
      <c r="G57" s="113"/>
      <c r="H57" s="113"/>
      <c r="I57" s="47">
        <f>SUM(E57:H57)</f>
        <v>174</v>
      </c>
      <c r="J57" s="10"/>
    </row>
    <row r="58" spans="7:10" ht="8.25" customHeight="1">
      <c r="G58" s="63"/>
      <c r="H58" s="63"/>
      <c r="J58" s="15"/>
    </row>
    <row r="59" spans="1:10" ht="16.5" customHeight="1">
      <c r="A59" s="128" t="s">
        <v>133</v>
      </c>
      <c r="B59" s="129"/>
      <c r="C59" s="130"/>
      <c r="D59" s="15"/>
      <c r="E59" s="16"/>
      <c r="F59" s="16"/>
      <c r="G59" s="64"/>
      <c r="H59" s="64"/>
      <c r="I59" s="16"/>
      <c r="J59" s="15"/>
    </row>
    <row r="60" spans="1:10" ht="15.75">
      <c r="A60" s="131"/>
      <c r="B60" s="132"/>
      <c r="C60" s="133"/>
      <c r="D60" s="15"/>
      <c r="E60" s="16"/>
      <c r="F60" s="16"/>
      <c r="G60" s="64"/>
      <c r="H60" s="64"/>
      <c r="I60" s="16"/>
      <c r="J60" s="15"/>
    </row>
    <row r="61" spans="1:9" s="8" customFormat="1" ht="15">
      <c r="A61" s="103" t="s">
        <v>0</v>
      </c>
      <c r="B61" s="104" t="s">
        <v>1</v>
      </c>
      <c r="C61" s="105" t="s">
        <v>2</v>
      </c>
      <c r="D61" s="106" t="s">
        <v>3</v>
      </c>
      <c r="E61" s="105">
        <v>1</v>
      </c>
      <c r="F61" s="105">
        <v>2</v>
      </c>
      <c r="G61" s="108">
        <v>3</v>
      </c>
      <c r="H61" s="108">
        <v>4</v>
      </c>
      <c r="I61" s="105" t="s">
        <v>4</v>
      </c>
    </row>
    <row r="62" spans="1:10" ht="15">
      <c r="A62" s="107" t="s">
        <v>15</v>
      </c>
      <c r="B62" s="4" t="s">
        <v>27</v>
      </c>
      <c r="C62" s="4" t="s">
        <v>21</v>
      </c>
      <c r="D62" s="2">
        <v>35625</v>
      </c>
      <c r="E62" s="47"/>
      <c r="F62" s="47"/>
      <c r="G62" s="47"/>
      <c r="H62" s="47"/>
      <c r="I62" s="47">
        <f>SUM(E62:H62)</f>
        <v>0</v>
      </c>
      <c r="J62" s="10" t="s">
        <v>6</v>
      </c>
    </row>
    <row r="63" spans="7:10" ht="8.25" customHeight="1">
      <c r="G63" s="63"/>
      <c r="H63" s="63"/>
      <c r="J63" s="15" t="s">
        <v>6</v>
      </c>
    </row>
    <row r="64" spans="1:10" ht="15.75" customHeight="1">
      <c r="A64" s="128" t="s">
        <v>134</v>
      </c>
      <c r="B64" s="129"/>
      <c r="C64" s="130"/>
      <c r="D64" s="15"/>
      <c r="E64" s="16"/>
      <c r="F64" s="16"/>
      <c r="G64" s="64"/>
      <c r="H64" s="64"/>
      <c r="I64" s="16"/>
      <c r="J64" s="10" t="s">
        <v>6</v>
      </c>
    </row>
    <row r="65" spans="1:10" ht="15.75">
      <c r="A65" s="131"/>
      <c r="B65" s="132"/>
      <c r="C65" s="133"/>
      <c r="D65" s="15"/>
      <c r="E65" s="16"/>
      <c r="F65" s="16"/>
      <c r="G65" s="64"/>
      <c r="H65" s="64"/>
      <c r="I65" s="16"/>
      <c r="J65" s="10" t="s">
        <v>6</v>
      </c>
    </row>
    <row r="66" spans="1:10" ht="15">
      <c r="A66" s="103" t="s">
        <v>0</v>
      </c>
      <c r="B66" s="104" t="s">
        <v>1</v>
      </c>
      <c r="C66" s="105" t="s">
        <v>2</v>
      </c>
      <c r="D66" s="106" t="s">
        <v>3</v>
      </c>
      <c r="E66" s="105">
        <v>1</v>
      </c>
      <c r="F66" s="105">
        <v>2</v>
      </c>
      <c r="G66" s="108">
        <v>3</v>
      </c>
      <c r="H66" s="108">
        <v>4</v>
      </c>
      <c r="I66" s="105" t="s">
        <v>4</v>
      </c>
      <c r="J66" s="10" t="s">
        <v>6</v>
      </c>
    </row>
    <row r="67" spans="1:10" ht="15">
      <c r="A67" s="107" t="s">
        <v>15</v>
      </c>
      <c r="B67" s="4" t="s">
        <v>58</v>
      </c>
      <c r="C67" s="4" t="s">
        <v>9</v>
      </c>
      <c r="D67" s="2">
        <v>35067</v>
      </c>
      <c r="E67" s="47">
        <v>93</v>
      </c>
      <c r="F67" s="47">
        <v>95</v>
      </c>
      <c r="G67" s="47">
        <v>91</v>
      </c>
      <c r="H67" s="47">
        <v>97</v>
      </c>
      <c r="I67" s="47">
        <f>SUM(E67:H67)</f>
        <v>376</v>
      </c>
      <c r="J67" t="s">
        <v>19</v>
      </c>
    </row>
    <row r="68" spans="1:10" ht="15">
      <c r="A68" s="107" t="s">
        <v>17</v>
      </c>
      <c r="B68" s="4" t="s">
        <v>124</v>
      </c>
      <c r="C68" s="4" t="s">
        <v>31</v>
      </c>
      <c r="D68" s="2">
        <v>35499</v>
      </c>
      <c r="E68" s="47">
        <v>91</v>
      </c>
      <c r="F68" s="47">
        <v>90</v>
      </c>
      <c r="G68" s="47">
        <v>91</v>
      </c>
      <c r="H68" s="47">
        <v>91</v>
      </c>
      <c r="I68" s="47">
        <f>SUM(E68:H68)</f>
        <v>363</v>
      </c>
      <c r="J68" t="s">
        <v>6</v>
      </c>
    </row>
    <row r="69" spans="7:10" ht="8.25" customHeight="1">
      <c r="G69" s="63"/>
      <c r="H69" s="63"/>
      <c r="J69" s="15" t="s">
        <v>6</v>
      </c>
    </row>
    <row r="70" spans="1:10" ht="9" customHeight="1">
      <c r="A70" s="128" t="s">
        <v>135</v>
      </c>
      <c r="B70" s="129"/>
      <c r="C70" s="130"/>
      <c r="D70" s="19"/>
      <c r="E70" s="20"/>
      <c r="F70" s="20"/>
      <c r="G70" s="65"/>
      <c r="H70" s="65"/>
      <c r="I70" s="20"/>
      <c r="J70" s="15"/>
    </row>
    <row r="71" spans="1:10" ht="16.5" customHeight="1">
      <c r="A71" s="131"/>
      <c r="B71" s="132"/>
      <c r="C71" s="133"/>
      <c r="D71" s="19"/>
      <c r="E71" s="20"/>
      <c r="F71" s="20"/>
      <c r="G71" s="65"/>
      <c r="H71" s="65"/>
      <c r="I71" s="20"/>
      <c r="J71" s="15"/>
    </row>
    <row r="72" spans="1:10" ht="15">
      <c r="A72" s="103" t="s">
        <v>0</v>
      </c>
      <c r="B72" s="104" t="s">
        <v>1</v>
      </c>
      <c r="C72" s="105" t="s">
        <v>2</v>
      </c>
      <c r="D72" s="106" t="s">
        <v>3</v>
      </c>
      <c r="E72" s="105">
        <v>1</v>
      </c>
      <c r="F72" s="105">
        <v>2</v>
      </c>
      <c r="G72" s="108">
        <v>3</v>
      </c>
      <c r="H72" s="108">
        <v>4</v>
      </c>
      <c r="I72" s="105" t="s">
        <v>4</v>
      </c>
      <c r="J72" s="15"/>
    </row>
    <row r="73" spans="1:9" s="8" customFormat="1" ht="15">
      <c r="A73" s="107" t="s">
        <v>15</v>
      </c>
      <c r="B73" s="4" t="s">
        <v>60</v>
      </c>
      <c r="C73" s="4" t="s">
        <v>9</v>
      </c>
      <c r="D73" s="2">
        <v>34768</v>
      </c>
      <c r="E73" s="47">
        <v>97</v>
      </c>
      <c r="F73" s="47">
        <v>96</v>
      </c>
      <c r="G73" s="47">
        <v>95</v>
      </c>
      <c r="H73" s="47">
        <v>94</v>
      </c>
      <c r="I73" s="47">
        <f>SUM(E73:H73)</f>
        <v>382</v>
      </c>
    </row>
    <row r="74" spans="1:10" s="9" customFormat="1" ht="12.75">
      <c r="A74" s="109">
        <v>2</v>
      </c>
      <c r="B74" s="4" t="s">
        <v>61</v>
      </c>
      <c r="C74" s="4" t="s">
        <v>9</v>
      </c>
      <c r="D74" s="2">
        <v>34598</v>
      </c>
      <c r="E74" s="47"/>
      <c r="F74" s="47"/>
      <c r="G74" s="47"/>
      <c r="H74" s="47"/>
      <c r="I74" s="47">
        <f>SUM(E74:H74)</f>
        <v>0</v>
      </c>
      <c r="J74" s="9" t="s">
        <v>6</v>
      </c>
    </row>
    <row r="75" spans="7:10" ht="8.25" customHeight="1">
      <c r="G75" s="63"/>
      <c r="H75" s="63"/>
      <c r="J75" s="15"/>
    </row>
    <row r="76" spans="1:10" ht="15.75" customHeight="1">
      <c r="A76" s="128" t="s">
        <v>136</v>
      </c>
      <c r="B76" s="129"/>
      <c r="C76" s="130"/>
      <c r="D76" s="19"/>
      <c r="E76" s="20"/>
      <c r="F76" s="20"/>
      <c r="G76" s="65"/>
      <c r="H76" s="65"/>
      <c r="I76" s="20"/>
      <c r="J76" s="10"/>
    </row>
    <row r="77" spans="1:10" ht="15.75">
      <c r="A77" s="131"/>
      <c r="B77" s="132"/>
      <c r="C77" s="133"/>
      <c r="D77" s="19"/>
      <c r="E77" s="20"/>
      <c r="F77" s="20"/>
      <c r="G77" s="65"/>
      <c r="H77" s="65"/>
      <c r="I77" s="20"/>
      <c r="J77" s="10"/>
    </row>
    <row r="78" spans="1:10" ht="15">
      <c r="A78" s="103" t="s">
        <v>0</v>
      </c>
      <c r="B78" s="104" t="s">
        <v>1</v>
      </c>
      <c r="C78" s="105" t="s">
        <v>2</v>
      </c>
      <c r="D78" s="106" t="s">
        <v>3</v>
      </c>
      <c r="E78" s="105">
        <v>1</v>
      </c>
      <c r="F78" s="105">
        <v>2</v>
      </c>
      <c r="G78" s="108">
        <v>3</v>
      </c>
      <c r="H78" s="108">
        <v>4</v>
      </c>
      <c r="I78" s="105" t="s">
        <v>4</v>
      </c>
      <c r="J78" s="10"/>
    </row>
    <row r="79" spans="1:10" ht="15">
      <c r="A79" s="107" t="s">
        <v>15</v>
      </c>
      <c r="B79" s="4" t="s">
        <v>64</v>
      </c>
      <c r="C79" s="4" t="s">
        <v>9</v>
      </c>
      <c r="D79" s="2">
        <v>34397</v>
      </c>
      <c r="E79" s="47">
        <v>96</v>
      </c>
      <c r="F79" s="47">
        <v>95</v>
      </c>
      <c r="G79" s="47">
        <v>97</v>
      </c>
      <c r="H79" s="47">
        <v>96</v>
      </c>
      <c r="I79" s="47">
        <f>SUM(E79:H79)</f>
        <v>384</v>
      </c>
      <c r="J79" s="10"/>
    </row>
    <row r="80" spans="1:10" ht="15">
      <c r="A80" s="107" t="s">
        <v>17</v>
      </c>
      <c r="B80" s="4" t="s">
        <v>125</v>
      </c>
      <c r="C80" s="4" t="s">
        <v>31</v>
      </c>
      <c r="D80" s="2">
        <v>34793</v>
      </c>
      <c r="E80" s="47">
        <v>88</v>
      </c>
      <c r="F80" s="47">
        <v>92</v>
      </c>
      <c r="G80" s="47">
        <v>93</v>
      </c>
      <c r="H80" s="47">
        <v>87</v>
      </c>
      <c r="I80" s="47">
        <f>SUM(E80:H80)</f>
        <v>360</v>
      </c>
      <c r="J80" s="10"/>
    </row>
    <row r="81" spans="1:10" ht="15">
      <c r="A81" s="107" t="s">
        <v>18</v>
      </c>
      <c r="B81" s="4" t="s">
        <v>94</v>
      </c>
      <c r="C81" s="4" t="s">
        <v>31</v>
      </c>
      <c r="D81" s="2">
        <v>34793</v>
      </c>
      <c r="E81" s="47">
        <v>87</v>
      </c>
      <c r="F81" s="47">
        <v>85</v>
      </c>
      <c r="G81" s="47">
        <v>88</v>
      </c>
      <c r="H81" s="47">
        <v>85</v>
      </c>
      <c r="I81" s="47">
        <f>SUM(E81:H81)</f>
        <v>345</v>
      </c>
      <c r="J81" s="10"/>
    </row>
    <row r="82" spans="1:10" ht="15">
      <c r="A82" s="107" t="s">
        <v>30</v>
      </c>
      <c r="B82" s="4" t="s">
        <v>98</v>
      </c>
      <c r="C82" s="4" t="s">
        <v>31</v>
      </c>
      <c r="D82" s="2">
        <v>34011</v>
      </c>
      <c r="E82" s="47">
        <v>92</v>
      </c>
      <c r="F82" s="47">
        <v>92</v>
      </c>
      <c r="G82" s="47">
        <v>96</v>
      </c>
      <c r="H82" s="47">
        <v>95</v>
      </c>
      <c r="I82" s="47">
        <f>SUM(E82:H82)</f>
        <v>375</v>
      </c>
      <c r="J82" s="21"/>
    </row>
    <row r="83" spans="7:10" ht="8.25" customHeight="1">
      <c r="G83" s="63"/>
      <c r="H83" s="63"/>
      <c r="J83" s="15"/>
    </row>
    <row r="84" spans="1:9" ht="15.75" customHeight="1">
      <c r="A84" s="128" t="s">
        <v>137</v>
      </c>
      <c r="B84" s="129"/>
      <c r="C84" s="130"/>
      <c r="D84" s="19"/>
      <c r="E84" s="20"/>
      <c r="F84" s="20"/>
      <c r="G84" s="65"/>
      <c r="H84" s="65"/>
      <c r="I84" s="20"/>
    </row>
    <row r="85" spans="1:9" ht="15.75">
      <c r="A85" s="131"/>
      <c r="B85" s="132"/>
      <c r="C85" s="133"/>
      <c r="D85" s="19"/>
      <c r="E85" s="20"/>
      <c r="F85" s="20"/>
      <c r="G85" s="65"/>
      <c r="H85" s="65"/>
      <c r="I85" s="20"/>
    </row>
    <row r="86" spans="1:9" ht="15">
      <c r="A86" s="103" t="s">
        <v>0</v>
      </c>
      <c r="B86" s="104" t="s">
        <v>1</v>
      </c>
      <c r="C86" s="105" t="s">
        <v>2</v>
      </c>
      <c r="D86" s="106" t="s">
        <v>3</v>
      </c>
      <c r="E86" s="105">
        <v>1</v>
      </c>
      <c r="F86" s="105">
        <v>2</v>
      </c>
      <c r="G86" s="108">
        <v>3</v>
      </c>
      <c r="H86" s="108">
        <v>4</v>
      </c>
      <c r="I86" s="105" t="s">
        <v>4</v>
      </c>
    </row>
    <row r="87" spans="1:9" ht="15">
      <c r="A87" s="107" t="s">
        <v>15</v>
      </c>
      <c r="B87" s="4" t="s">
        <v>55</v>
      </c>
      <c r="C87" s="4" t="s">
        <v>9</v>
      </c>
      <c r="D87" s="2">
        <v>35913</v>
      </c>
      <c r="E87" s="47">
        <v>76</v>
      </c>
      <c r="F87" s="47">
        <v>72</v>
      </c>
      <c r="G87" s="113"/>
      <c r="H87" s="113"/>
      <c r="I87" s="47">
        <f>SUM(E87:H87)</f>
        <v>148</v>
      </c>
    </row>
    <row r="88" spans="7:10" ht="8.25" customHeight="1">
      <c r="G88" s="63"/>
      <c r="H88" s="63"/>
      <c r="J88" s="15"/>
    </row>
    <row r="89" spans="1:9" ht="15.75" customHeight="1">
      <c r="A89" s="128" t="s">
        <v>138</v>
      </c>
      <c r="B89" s="129"/>
      <c r="C89" s="130"/>
      <c r="D89" s="19"/>
      <c r="E89" s="20"/>
      <c r="F89" s="20"/>
      <c r="G89" s="65"/>
      <c r="H89" s="65"/>
      <c r="I89" s="20"/>
    </row>
    <row r="90" spans="1:9" ht="15.75">
      <c r="A90" s="131"/>
      <c r="B90" s="132"/>
      <c r="C90" s="133"/>
      <c r="D90" s="19"/>
      <c r="E90" s="20"/>
      <c r="F90" s="20"/>
      <c r="G90" s="65"/>
      <c r="H90" s="65"/>
      <c r="I90" s="20"/>
    </row>
    <row r="91" spans="1:9" ht="15">
      <c r="A91" s="103" t="s">
        <v>0</v>
      </c>
      <c r="B91" s="104" t="s">
        <v>1</v>
      </c>
      <c r="C91" s="105" t="s">
        <v>2</v>
      </c>
      <c r="D91" s="106" t="s">
        <v>3</v>
      </c>
      <c r="E91" s="105">
        <v>1</v>
      </c>
      <c r="F91" s="105">
        <v>2</v>
      </c>
      <c r="G91" s="108">
        <v>3</v>
      </c>
      <c r="H91" s="108">
        <v>4</v>
      </c>
      <c r="I91" s="105" t="s">
        <v>4</v>
      </c>
    </row>
    <row r="92" spans="1:9" ht="15">
      <c r="A92" s="107" t="s">
        <v>15</v>
      </c>
      <c r="B92" s="4" t="s">
        <v>23</v>
      </c>
      <c r="C92" s="4" t="s">
        <v>9</v>
      </c>
      <c r="D92" s="2">
        <v>35316</v>
      </c>
      <c r="E92" s="47">
        <v>78</v>
      </c>
      <c r="F92" s="47">
        <v>72</v>
      </c>
      <c r="G92" s="47">
        <v>74</v>
      </c>
      <c r="H92" s="47">
        <v>72</v>
      </c>
      <c r="I92" s="47">
        <f>SUM(E92:H92)</f>
        <v>296</v>
      </c>
    </row>
    <row r="93" spans="1:9" ht="15">
      <c r="A93" s="109">
        <v>2</v>
      </c>
      <c r="B93" s="4" t="s">
        <v>126</v>
      </c>
      <c r="C93" s="4" t="s">
        <v>9</v>
      </c>
      <c r="D93" s="2">
        <v>35124</v>
      </c>
      <c r="E93" s="47">
        <v>71</v>
      </c>
      <c r="F93" s="47">
        <v>74</v>
      </c>
      <c r="G93" s="47">
        <v>71</v>
      </c>
      <c r="H93" s="47">
        <v>78</v>
      </c>
      <c r="I93" s="47">
        <f>SUM(E93:H93)</f>
        <v>294</v>
      </c>
    </row>
    <row r="94" spans="1:9" ht="15">
      <c r="A94" s="25"/>
      <c r="B94" s="26"/>
      <c r="C94" s="26"/>
      <c r="D94" s="5"/>
      <c r="E94" s="27"/>
      <c r="F94" s="27"/>
      <c r="G94" s="27"/>
      <c r="H94" s="27"/>
      <c r="I94" s="27"/>
    </row>
    <row r="95" spans="1:9" ht="15">
      <c r="A95" s="143" t="s">
        <v>33</v>
      </c>
      <c r="B95" s="143"/>
      <c r="C95" s="143"/>
      <c r="D95" s="143"/>
      <c r="E95" s="143"/>
      <c r="F95" s="143"/>
      <c r="G95" s="143"/>
      <c r="H95" s="143"/>
      <c r="I95" s="143"/>
    </row>
    <row r="96" spans="1:9" ht="15.75">
      <c r="A96" s="23"/>
      <c r="B96" s="23"/>
      <c r="C96" s="23"/>
      <c r="D96" s="21"/>
      <c r="E96" s="21"/>
      <c r="F96" s="21"/>
      <c r="G96" s="21"/>
      <c r="H96" s="21"/>
      <c r="I96" s="21"/>
    </row>
    <row r="97" spans="1:9" ht="15.75">
      <c r="A97" s="142" t="s">
        <v>34</v>
      </c>
      <c r="B97" s="142"/>
      <c r="C97" s="142"/>
      <c r="D97" s="21"/>
      <c r="E97" s="23"/>
      <c r="F97" s="23"/>
      <c r="G97" s="22" t="s">
        <v>35</v>
      </c>
      <c r="H97" s="22"/>
      <c r="I97" s="22"/>
    </row>
    <row r="98" spans="1:9" ht="15.75">
      <c r="A98" s="24"/>
      <c r="B98" s="24"/>
      <c r="C98" s="24"/>
      <c r="D98" s="21"/>
      <c r="E98" s="23"/>
      <c r="F98" s="23"/>
      <c r="G98" s="23"/>
      <c r="H98" s="23"/>
      <c r="I98" s="23"/>
    </row>
    <row r="99" spans="1:9" ht="15.75">
      <c r="A99" s="142" t="s">
        <v>36</v>
      </c>
      <c r="B99" s="142"/>
      <c r="C99" s="142"/>
      <c r="D99" s="21"/>
      <c r="E99" s="23"/>
      <c r="F99" s="23"/>
      <c r="G99" s="22" t="s">
        <v>37</v>
      </c>
      <c r="H99" s="22"/>
      <c r="I99" s="22"/>
    </row>
  </sheetData>
  <sheetProtection/>
  <mergeCells count="16">
    <mergeCell ref="A97:C97"/>
    <mergeCell ref="A99:C99"/>
    <mergeCell ref="A64:C65"/>
    <mergeCell ref="A70:C71"/>
    <mergeCell ref="A89:C90"/>
    <mergeCell ref="A95:I95"/>
    <mergeCell ref="A76:C77"/>
    <mergeCell ref="A84:C85"/>
    <mergeCell ref="B1:D1"/>
    <mergeCell ref="B2:D2"/>
    <mergeCell ref="B3:D3"/>
    <mergeCell ref="A6:C7"/>
    <mergeCell ref="A53:C54"/>
    <mergeCell ref="A59:C60"/>
    <mergeCell ref="A33:C34"/>
    <mergeCell ref="A45:C46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L81" sqref="L81"/>
    </sheetView>
  </sheetViews>
  <sheetFormatPr defaultColWidth="11.421875" defaultRowHeight="15"/>
  <cols>
    <col min="1" max="1" width="7.140625" style="0" customWidth="1"/>
    <col min="2" max="2" width="25.57421875" style="0" customWidth="1"/>
    <col min="3" max="3" width="16.7109375" style="0" customWidth="1"/>
    <col min="4" max="4" width="10.421875" style="0" customWidth="1"/>
    <col min="5" max="5" width="5.57421875" style="0" customWidth="1"/>
    <col min="6" max="6" width="5.8515625" style="0" customWidth="1"/>
    <col min="7" max="7" width="6.140625" style="0" customWidth="1"/>
    <col min="8" max="8" width="5.8515625" style="0" customWidth="1"/>
    <col min="9" max="9" width="8.28125" style="0" customWidth="1"/>
    <col min="10" max="11" width="1.8515625" style="0" customWidth="1"/>
  </cols>
  <sheetData>
    <row r="1" spans="2:4" ht="19.5" customHeight="1">
      <c r="B1" s="134" t="s">
        <v>51</v>
      </c>
      <c r="C1" s="134"/>
      <c r="D1" s="134"/>
    </row>
    <row r="2" spans="2:4" ht="21" customHeight="1">
      <c r="B2" s="135" t="s">
        <v>101</v>
      </c>
      <c r="C2" s="135"/>
      <c r="D2" s="135"/>
    </row>
    <row r="3" spans="2:4" ht="18">
      <c r="B3" s="136" t="s">
        <v>127</v>
      </c>
      <c r="C3" s="136"/>
      <c r="D3" s="136"/>
    </row>
    <row r="4" spans="2:4" ht="11.25" customHeight="1">
      <c r="B4" s="1"/>
      <c r="C4" s="1"/>
      <c r="D4" s="1"/>
    </row>
    <row r="5" ht="11.25" customHeight="1"/>
    <row r="6" spans="1:9" s="9" customFormat="1" ht="13.5" customHeight="1">
      <c r="A6" s="128" t="s">
        <v>130</v>
      </c>
      <c r="B6" s="137"/>
      <c r="C6" s="138"/>
      <c r="D6" s="102"/>
      <c r="E6" s="102"/>
      <c r="F6" s="102"/>
      <c r="G6" s="102"/>
      <c r="H6" s="102"/>
      <c r="I6" s="102"/>
    </row>
    <row r="7" spans="1:9" s="9" customFormat="1" ht="12.75">
      <c r="A7" s="139"/>
      <c r="B7" s="140"/>
      <c r="C7" s="141"/>
      <c r="D7" s="102"/>
      <c r="E7" s="102"/>
      <c r="F7" s="102"/>
      <c r="G7" s="102"/>
      <c r="H7" s="102"/>
      <c r="I7" s="102"/>
    </row>
    <row r="8" spans="1:9" s="8" customFormat="1" ht="15">
      <c r="A8" s="103" t="s">
        <v>0</v>
      </c>
      <c r="B8" s="104" t="s">
        <v>1</v>
      </c>
      <c r="C8" s="105" t="s">
        <v>2</v>
      </c>
      <c r="D8" s="106" t="s">
        <v>3</v>
      </c>
      <c r="E8" s="105">
        <v>1</v>
      </c>
      <c r="F8" s="105">
        <v>2</v>
      </c>
      <c r="G8" s="105">
        <v>3</v>
      </c>
      <c r="H8" s="105">
        <v>4</v>
      </c>
      <c r="I8" s="105" t="s">
        <v>4</v>
      </c>
    </row>
    <row r="9" spans="1:9" s="9" customFormat="1" ht="12.75">
      <c r="A9" s="107">
        <v>1</v>
      </c>
      <c r="B9" s="4" t="s">
        <v>11</v>
      </c>
      <c r="C9" s="4" t="s">
        <v>9</v>
      </c>
      <c r="D9" s="2">
        <v>36780</v>
      </c>
      <c r="E9" s="47">
        <v>99</v>
      </c>
      <c r="F9" s="47">
        <v>99</v>
      </c>
      <c r="G9" s="48"/>
      <c r="H9" s="48"/>
      <c r="I9" s="47">
        <f aca="true" t="shared" si="0" ref="I9:I31">SUM(E9:H9)</f>
        <v>198</v>
      </c>
    </row>
    <row r="10" spans="1:10" ht="15">
      <c r="A10" s="107">
        <v>2</v>
      </c>
      <c r="B10" s="4" t="s">
        <v>53</v>
      </c>
      <c r="C10" s="4" t="s">
        <v>103</v>
      </c>
      <c r="D10" s="2">
        <v>36703</v>
      </c>
      <c r="E10" s="47">
        <v>97</v>
      </c>
      <c r="F10" s="47">
        <v>96</v>
      </c>
      <c r="G10" s="48"/>
      <c r="H10" s="48"/>
      <c r="I10" s="47">
        <f t="shared" si="0"/>
        <v>193</v>
      </c>
      <c r="J10" s="10"/>
    </row>
    <row r="11" spans="1:10" ht="15">
      <c r="A11" s="107">
        <v>3</v>
      </c>
      <c r="B11" s="4" t="s">
        <v>77</v>
      </c>
      <c r="C11" s="4" t="s">
        <v>9</v>
      </c>
      <c r="D11" s="2">
        <v>36825</v>
      </c>
      <c r="E11" s="47">
        <v>96</v>
      </c>
      <c r="F11" s="47">
        <v>95</v>
      </c>
      <c r="G11" s="48"/>
      <c r="H11" s="48"/>
      <c r="I11" s="47">
        <f t="shared" si="0"/>
        <v>191</v>
      </c>
      <c r="J11" s="10"/>
    </row>
    <row r="12" spans="1:10" ht="15">
      <c r="A12" s="107">
        <v>4</v>
      </c>
      <c r="B12" s="4" t="s">
        <v>54</v>
      </c>
      <c r="C12" s="110" t="s">
        <v>103</v>
      </c>
      <c r="D12" s="2">
        <v>37040</v>
      </c>
      <c r="E12" s="47">
        <v>95</v>
      </c>
      <c r="F12" s="47">
        <v>94</v>
      </c>
      <c r="G12" s="48"/>
      <c r="H12" s="48"/>
      <c r="I12" s="47">
        <f t="shared" si="0"/>
        <v>189</v>
      </c>
      <c r="J12" s="10"/>
    </row>
    <row r="13" spans="1:10" ht="15">
      <c r="A13" s="107">
        <v>5</v>
      </c>
      <c r="B13" s="4" t="s">
        <v>116</v>
      </c>
      <c r="C13" s="4" t="s">
        <v>9</v>
      </c>
      <c r="D13" s="2">
        <v>37081</v>
      </c>
      <c r="E13" s="47">
        <v>97</v>
      </c>
      <c r="F13" s="47">
        <v>91</v>
      </c>
      <c r="G13" s="48"/>
      <c r="H13" s="48"/>
      <c r="I13" s="47">
        <f t="shared" si="0"/>
        <v>188</v>
      </c>
      <c r="J13" s="10"/>
    </row>
    <row r="14" spans="1:10" ht="15">
      <c r="A14" s="107">
        <v>6</v>
      </c>
      <c r="B14" s="4" t="s">
        <v>81</v>
      </c>
      <c r="C14" s="4" t="s">
        <v>12</v>
      </c>
      <c r="D14" s="2">
        <v>36892</v>
      </c>
      <c r="E14" s="47">
        <v>93</v>
      </c>
      <c r="F14" s="47">
        <v>92</v>
      </c>
      <c r="G14" s="48"/>
      <c r="H14" s="48"/>
      <c r="I14" s="47">
        <f t="shared" si="0"/>
        <v>185</v>
      </c>
      <c r="J14" s="10"/>
    </row>
    <row r="15" spans="1:9" ht="15">
      <c r="A15" s="107">
        <v>7</v>
      </c>
      <c r="B15" s="4" t="s">
        <v>80</v>
      </c>
      <c r="C15" s="4" t="s">
        <v>12</v>
      </c>
      <c r="D15" s="2">
        <v>36536</v>
      </c>
      <c r="E15" s="47">
        <v>94</v>
      </c>
      <c r="F15" s="47">
        <v>91</v>
      </c>
      <c r="G15" s="48"/>
      <c r="H15" s="48"/>
      <c r="I15" s="47">
        <f t="shared" si="0"/>
        <v>185</v>
      </c>
    </row>
    <row r="16" spans="1:9" ht="15">
      <c r="A16" s="107">
        <v>8</v>
      </c>
      <c r="B16" s="4" t="s">
        <v>106</v>
      </c>
      <c r="C16" s="4" t="s">
        <v>103</v>
      </c>
      <c r="D16" s="2">
        <v>37842</v>
      </c>
      <c r="E16" s="47">
        <v>86</v>
      </c>
      <c r="F16" s="47">
        <v>94</v>
      </c>
      <c r="G16" s="48"/>
      <c r="H16" s="48"/>
      <c r="I16" s="47">
        <f t="shared" si="0"/>
        <v>180</v>
      </c>
    </row>
    <row r="17" spans="1:9" ht="15">
      <c r="A17" s="107">
        <v>9</v>
      </c>
      <c r="B17" s="4" t="s">
        <v>79</v>
      </c>
      <c r="C17" s="4" t="s">
        <v>12</v>
      </c>
      <c r="D17" s="2">
        <v>37600</v>
      </c>
      <c r="E17" s="47">
        <v>88</v>
      </c>
      <c r="F17" s="47">
        <v>91</v>
      </c>
      <c r="G17" s="48"/>
      <c r="H17" s="48"/>
      <c r="I17" s="47">
        <f t="shared" si="0"/>
        <v>179</v>
      </c>
    </row>
    <row r="18" spans="1:9" ht="15">
      <c r="A18" s="107">
        <v>10</v>
      </c>
      <c r="B18" s="4" t="s">
        <v>112</v>
      </c>
      <c r="C18" s="4" t="s">
        <v>9</v>
      </c>
      <c r="D18" s="2">
        <v>36791</v>
      </c>
      <c r="E18" s="47">
        <v>85</v>
      </c>
      <c r="F18" s="47">
        <v>88</v>
      </c>
      <c r="G18" s="48"/>
      <c r="H18" s="48"/>
      <c r="I18" s="47">
        <f t="shared" si="0"/>
        <v>173</v>
      </c>
    </row>
    <row r="19" spans="1:9" ht="15">
      <c r="A19" s="107">
        <v>11</v>
      </c>
      <c r="B19" s="4" t="s">
        <v>128</v>
      </c>
      <c r="C19" s="4" t="s">
        <v>103</v>
      </c>
      <c r="D19" s="2">
        <v>37755</v>
      </c>
      <c r="E19" s="47">
        <v>82</v>
      </c>
      <c r="F19" s="47">
        <v>86</v>
      </c>
      <c r="G19" s="48"/>
      <c r="H19" s="48"/>
      <c r="I19" s="47">
        <f t="shared" si="0"/>
        <v>168</v>
      </c>
    </row>
    <row r="20" spans="1:9" ht="15">
      <c r="A20" s="107">
        <v>12</v>
      </c>
      <c r="B20" s="4" t="s">
        <v>104</v>
      </c>
      <c r="C20" s="4" t="s">
        <v>31</v>
      </c>
      <c r="D20" s="2">
        <v>37404</v>
      </c>
      <c r="E20" s="47">
        <v>82</v>
      </c>
      <c r="F20" s="47">
        <v>84</v>
      </c>
      <c r="G20" s="48"/>
      <c r="H20" s="48"/>
      <c r="I20" s="47">
        <f t="shared" si="0"/>
        <v>166</v>
      </c>
    </row>
    <row r="21" spans="1:9" ht="15">
      <c r="A21" s="107">
        <v>13</v>
      </c>
      <c r="B21" s="4" t="s">
        <v>108</v>
      </c>
      <c r="C21" s="4" t="s">
        <v>9</v>
      </c>
      <c r="D21" s="2">
        <v>36664</v>
      </c>
      <c r="E21" s="47">
        <v>89</v>
      </c>
      <c r="F21" s="47">
        <v>77</v>
      </c>
      <c r="G21" s="48"/>
      <c r="H21" s="48"/>
      <c r="I21" s="47">
        <f t="shared" si="0"/>
        <v>166</v>
      </c>
    </row>
    <row r="22" spans="1:9" ht="15">
      <c r="A22" s="107" t="s">
        <v>109</v>
      </c>
      <c r="B22" s="4" t="s">
        <v>105</v>
      </c>
      <c r="C22" s="4" t="s">
        <v>12</v>
      </c>
      <c r="D22" s="2">
        <v>36943</v>
      </c>
      <c r="E22" s="47">
        <v>84</v>
      </c>
      <c r="F22" s="47">
        <v>77</v>
      </c>
      <c r="G22" s="48"/>
      <c r="H22" s="48"/>
      <c r="I22" s="47">
        <f t="shared" si="0"/>
        <v>161</v>
      </c>
    </row>
    <row r="23" spans="1:9" ht="15">
      <c r="A23" s="107">
        <v>15</v>
      </c>
      <c r="B23" s="4" t="s">
        <v>157</v>
      </c>
      <c r="C23" s="4" t="s">
        <v>103</v>
      </c>
      <c r="D23" s="2">
        <v>37707</v>
      </c>
      <c r="E23" s="47">
        <v>85</v>
      </c>
      <c r="F23" s="47">
        <v>76</v>
      </c>
      <c r="G23" s="48"/>
      <c r="H23" s="48"/>
      <c r="I23" s="47">
        <f t="shared" si="0"/>
        <v>161</v>
      </c>
    </row>
    <row r="24" spans="1:9" ht="15.75" customHeight="1">
      <c r="A24" s="107">
        <v>16</v>
      </c>
      <c r="B24" s="4" t="s">
        <v>111</v>
      </c>
      <c r="C24" s="4" t="s">
        <v>9</v>
      </c>
      <c r="D24" s="2">
        <v>37220</v>
      </c>
      <c r="E24" s="47">
        <v>88</v>
      </c>
      <c r="F24" s="47">
        <v>70</v>
      </c>
      <c r="G24" s="48"/>
      <c r="H24" s="48"/>
      <c r="I24" s="47">
        <f t="shared" si="0"/>
        <v>158</v>
      </c>
    </row>
    <row r="25" spans="1:9" ht="15">
      <c r="A25" s="107">
        <v>17</v>
      </c>
      <c r="B25" s="4" t="s">
        <v>115</v>
      </c>
      <c r="C25" s="4" t="s">
        <v>12</v>
      </c>
      <c r="D25" s="2">
        <v>37323</v>
      </c>
      <c r="E25" s="47">
        <v>70</v>
      </c>
      <c r="F25" s="47">
        <v>86</v>
      </c>
      <c r="G25" s="48"/>
      <c r="H25" s="48"/>
      <c r="I25" s="47">
        <f t="shared" si="0"/>
        <v>156</v>
      </c>
    </row>
    <row r="26" spans="1:9" s="8" customFormat="1" ht="15">
      <c r="A26" s="107">
        <v>18</v>
      </c>
      <c r="B26" s="4" t="s">
        <v>107</v>
      </c>
      <c r="C26" s="4" t="s">
        <v>31</v>
      </c>
      <c r="D26" s="2">
        <v>36699</v>
      </c>
      <c r="E26" s="47">
        <v>65</v>
      </c>
      <c r="F26" s="47">
        <v>76</v>
      </c>
      <c r="G26" s="48"/>
      <c r="H26" s="48"/>
      <c r="I26" s="47">
        <f t="shared" si="0"/>
        <v>141</v>
      </c>
    </row>
    <row r="27" spans="1:9" s="9" customFormat="1" ht="12.75">
      <c r="A27" s="107">
        <v>19</v>
      </c>
      <c r="B27" s="4" t="s">
        <v>110</v>
      </c>
      <c r="C27" s="4" t="s">
        <v>9</v>
      </c>
      <c r="D27" s="2">
        <v>37884</v>
      </c>
      <c r="E27" s="47">
        <v>68</v>
      </c>
      <c r="F27" s="47">
        <v>73</v>
      </c>
      <c r="G27" s="48"/>
      <c r="H27" s="48"/>
      <c r="I27" s="47">
        <f t="shared" si="0"/>
        <v>141</v>
      </c>
    </row>
    <row r="28" spans="1:10" ht="15">
      <c r="A28" s="107">
        <v>20</v>
      </c>
      <c r="B28" s="4" t="s">
        <v>113</v>
      </c>
      <c r="C28" s="4" t="s">
        <v>9</v>
      </c>
      <c r="D28" s="2">
        <v>38081</v>
      </c>
      <c r="E28" s="47">
        <v>70</v>
      </c>
      <c r="F28" s="47">
        <v>71</v>
      </c>
      <c r="G28" s="48"/>
      <c r="H28" s="48"/>
      <c r="I28" s="47">
        <f t="shared" si="0"/>
        <v>141</v>
      </c>
      <c r="J28" s="10"/>
    </row>
    <row r="29" spans="1:10" ht="15">
      <c r="A29" s="107">
        <v>21</v>
      </c>
      <c r="B29" s="4" t="s">
        <v>129</v>
      </c>
      <c r="C29" s="4" t="s">
        <v>12</v>
      </c>
      <c r="D29" s="2">
        <v>37861</v>
      </c>
      <c r="E29" s="47">
        <v>53</v>
      </c>
      <c r="F29" s="47">
        <v>49</v>
      </c>
      <c r="G29" s="48"/>
      <c r="H29" s="48"/>
      <c r="I29" s="47">
        <f t="shared" si="0"/>
        <v>102</v>
      </c>
      <c r="J29" s="10"/>
    </row>
    <row r="30" spans="1:9" ht="15">
      <c r="A30" s="107">
        <v>22</v>
      </c>
      <c r="B30" s="4" t="s">
        <v>159</v>
      </c>
      <c r="C30" s="4" t="s">
        <v>9</v>
      </c>
      <c r="D30" s="2"/>
      <c r="E30" s="47"/>
      <c r="F30" s="47"/>
      <c r="G30" s="48"/>
      <c r="H30" s="48"/>
      <c r="I30" s="47">
        <f t="shared" si="0"/>
        <v>0</v>
      </c>
    </row>
    <row r="31" spans="1:9" ht="15.75" customHeight="1">
      <c r="A31" s="107">
        <v>23</v>
      </c>
      <c r="B31" s="4" t="s">
        <v>114</v>
      </c>
      <c r="C31" s="4" t="s">
        <v>31</v>
      </c>
      <c r="D31" s="2">
        <v>36596</v>
      </c>
      <c r="E31" s="47"/>
      <c r="F31" s="47"/>
      <c r="G31" s="48"/>
      <c r="H31" s="48"/>
      <c r="I31" s="47">
        <f t="shared" si="0"/>
        <v>0</v>
      </c>
    </row>
    <row r="32" spans="1:9" s="8" customFormat="1" ht="15">
      <c r="A32"/>
      <c r="B32"/>
      <c r="C32"/>
      <c r="D32"/>
      <c r="E32"/>
      <c r="F32"/>
      <c r="G32"/>
      <c r="H32"/>
      <c r="I32"/>
    </row>
    <row r="33" spans="1:9" s="9" customFormat="1" ht="15" customHeight="1">
      <c r="A33" s="128" t="s">
        <v>131</v>
      </c>
      <c r="B33" s="129"/>
      <c r="C33" s="130"/>
      <c r="D33"/>
      <c r="E33"/>
      <c r="F33"/>
      <c r="G33"/>
      <c r="H33"/>
      <c r="I33"/>
    </row>
    <row r="34" spans="1:10" ht="15">
      <c r="A34" s="131"/>
      <c r="B34" s="132"/>
      <c r="C34" s="133"/>
      <c r="J34" s="10"/>
    </row>
    <row r="35" spans="1:10" ht="15">
      <c r="A35" s="103" t="s">
        <v>0</v>
      </c>
      <c r="B35" s="104" t="s">
        <v>1</v>
      </c>
      <c r="C35" s="105" t="s">
        <v>2</v>
      </c>
      <c r="D35" s="106" t="s">
        <v>3</v>
      </c>
      <c r="E35" s="105">
        <v>1</v>
      </c>
      <c r="F35" s="105">
        <v>2</v>
      </c>
      <c r="G35" s="105">
        <v>3</v>
      </c>
      <c r="H35" s="105">
        <v>4</v>
      </c>
      <c r="I35" s="105" t="s">
        <v>4</v>
      </c>
      <c r="J35" s="10"/>
    </row>
    <row r="36" spans="1:10" ht="15">
      <c r="A36" s="107" t="s">
        <v>15</v>
      </c>
      <c r="B36" s="4" t="s">
        <v>99</v>
      </c>
      <c r="C36" s="4" t="s">
        <v>12</v>
      </c>
      <c r="D36" s="2">
        <v>37386</v>
      </c>
      <c r="E36" s="47">
        <v>93</v>
      </c>
      <c r="F36" s="47">
        <v>95</v>
      </c>
      <c r="G36" s="48"/>
      <c r="H36" s="48"/>
      <c r="I36" s="47">
        <f aca="true" t="shared" si="1" ref="I36:I43">SUM(E36:H36)</f>
        <v>188</v>
      </c>
      <c r="J36" s="10"/>
    </row>
    <row r="37" spans="1:10" ht="15">
      <c r="A37" s="107" t="s">
        <v>17</v>
      </c>
      <c r="B37" s="4" t="s">
        <v>120</v>
      </c>
      <c r="C37" s="4" t="s">
        <v>103</v>
      </c>
      <c r="D37" s="2">
        <v>37694</v>
      </c>
      <c r="E37" s="47">
        <v>94</v>
      </c>
      <c r="F37" s="47">
        <v>91</v>
      </c>
      <c r="G37" s="48"/>
      <c r="H37" s="48"/>
      <c r="I37" s="47">
        <f t="shared" si="1"/>
        <v>185</v>
      </c>
      <c r="J37" s="10"/>
    </row>
    <row r="38" spans="1:10" ht="15">
      <c r="A38" s="107">
        <v>3</v>
      </c>
      <c r="B38" s="4" t="s">
        <v>100</v>
      </c>
      <c r="C38" s="4" t="s">
        <v>12</v>
      </c>
      <c r="D38" s="2">
        <v>36882</v>
      </c>
      <c r="E38" s="47">
        <v>92</v>
      </c>
      <c r="F38" s="47">
        <v>90</v>
      </c>
      <c r="G38" s="48"/>
      <c r="H38" s="48"/>
      <c r="I38" s="47">
        <f t="shared" si="1"/>
        <v>182</v>
      </c>
      <c r="J38" s="10"/>
    </row>
    <row r="39" spans="1:9" ht="15">
      <c r="A39" s="107">
        <v>4</v>
      </c>
      <c r="B39" s="4" t="s">
        <v>121</v>
      </c>
      <c r="C39" s="4" t="s">
        <v>118</v>
      </c>
      <c r="D39" s="2">
        <v>36843</v>
      </c>
      <c r="E39" s="47">
        <v>92</v>
      </c>
      <c r="F39" s="47">
        <v>90</v>
      </c>
      <c r="G39" s="48"/>
      <c r="H39" s="48"/>
      <c r="I39" s="47">
        <f t="shared" si="1"/>
        <v>182</v>
      </c>
    </row>
    <row r="40" spans="1:9" ht="15">
      <c r="A40" s="107">
        <v>5</v>
      </c>
      <c r="B40" s="4" t="s">
        <v>117</v>
      </c>
      <c r="C40" s="4" t="s">
        <v>118</v>
      </c>
      <c r="D40" s="2">
        <v>36560</v>
      </c>
      <c r="E40" s="47">
        <v>93</v>
      </c>
      <c r="F40" s="47">
        <v>88</v>
      </c>
      <c r="G40" s="48"/>
      <c r="H40" s="48"/>
      <c r="I40" s="47">
        <f t="shared" si="1"/>
        <v>181</v>
      </c>
    </row>
    <row r="41" spans="1:9" ht="15">
      <c r="A41" s="107">
        <v>6</v>
      </c>
      <c r="B41" s="4" t="s">
        <v>123</v>
      </c>
      <c r="C41" s="4" t="s">
        <v>103</v>
      </c>
      <c r="D41" s="2">
        <v>37204</v>
      </c>
      <c r="E41" s="47">
        <v>85</v>
      </c>
      <c r="F41" s="47">
        <v>90</v>
      </c>
      <c r="G41" s="48"/>
      <c r="H41" s="48"/>
      <c r="I41" s="47">
        <f t="shared" si="1"/>
        <v>175</v>
      </c>
    </row>
    <row r="42" spans="1:9" ht="15">
      <c r="A42" s="107">
        <v>7</v>
      </c>
      <c r="B42" s="4" t="s">
        <v>119</v>
      </c>
      <c r="C42" s="4" t="s">
        <v>118</v>
      </c>
      <c r="D42" s="2">
        <v>37574</v>
      </c>
      <c r="E42" s="47">
        <v>85</v>
      </c>
      <c r="F42" s="47">
        <v>85</v>
      </c>
      <c r="G42" s="48"/>
      <c r="H42" s="48"/>
      <c r="I42" s="47">
        <f t="shared" si="1"/>
        <v>170</v>
      </c>
    </row>
    <row r="43" spans="1:9" ht="15">
      <c r="A43" s="107">
        <v>8</v>
      </c>
      <c r="B43" s="4" t="s">
        <v>122</v>
      </c>
      <c r="C43" s="4" t="s">
        <v>118</v>
      </c>
      <c r="D43" s="2">
        <v>37541</v>
      </c>
      <c r="E43" s="47">
        <v>81</v>
      </c>
      <c r="F43" s="47">
        <v>84</v>
      </c>
      <c r="G43" s="48"/>
      <c r="H43" s="48"/>
      <c r="I43" s="47">
        <f t="shared" si="1"/>
        <v>165</v>
      </c>
    </row>
    <row r="44" ht="16.5" customHeight="1">
      <c r="J44" s="13"/>
    </row>
    <row r="45" spans="1:10" ht="15.75" customHeight="1">
      <c r="A45" s="128" t="s">
        <v>139</v>
      </c>
      <c r="B45" s="129"/>
      <c r="C45" s="130"/>
      <c r="D45" s="11"/>
      <c r="E45" s="12"/>
      <c r="F45" s="12"/>
      <c r="G45" s="12"/>
      <c r="H45" s="12"/>
      <c r="I45" s="12"/>
      <c r="J45" s="13"/>
    </row>
    <row r="46" spans="1:9" s="8" customFormat="1" ht="15.75">
      <c r="A46" s="131"/>
      <c r="B46" s="132"/>
      <c r="C46" s="133"/>
      <c r="D46" s="11"/>
      <c r="E46" s="12"/>
      <c r="F46" s="12"/>
      <c r="G46" s="12"/>
      <c r="H46" s="12"/>
      <c r="I46" s="12"/>
    </row>
    <row r="47" spans="1:9" s="9" customFormat="1" ht="15">
      <c r="A47" s="103" t="s">
        <v>0</v>
      </c>
      <c r="B47" s="104" t="s">
        <v>1</v>
      </c>
      <c r="C47" s="105" t="s">
        <v>2</v>
      </c>
      <c r="D47" s="106" t="s">
        <v>3</v>
      </c>
      <c r="E47" s="105">
        <v>1</v>
      </c>
      <c r="F47" s="105">
        <v>2</v>
      </c>
      <c r="G47" s="105">
        <v>3</v>
      </c>
      <c r="H47" s="105">
        <v>4</v>
      </c>
      <c r="I47" s="105" t="s">
        <v>4</v>
      </c>
    </row>
    <row r="48" spans="1:10" ht="15">
      <c r="A48" s="107">
        <v>1</v>
      </c>
      <c r="B48" s="4" t="s">
        <v>57</v>
      </c>
      <c r="C48" s="4" t="s">
        <v>21</v>
      </c>
      <c r="D48" s="2">
        <v>35864</v>
      </c>
      <c r="E48" s="47">
        <v>94</v>
      </c>
      <c r="F48" s="47">
        <v>92</v>
      </c>
      <c r="G48" s="113"/>
      <c r="H48" s="113"/>
      <c r="I48" s="47">
        <f>SUM(E48:H48)</f>
        <v>186</v>
      </c>
      <c r="J48" s="10"/>
    </row>
    <row r="49" spans="1:10" ht="15">
      <c r="A49" s="107">
        <v>2</v>
      </c>
      <c r="B49" s="4" t="s">
        <v>73</v>
      </c>
      <c r="C49" s="4" t="s">
        <v>31</v>
      </c>
      <c r="D49" s="2">
        <v>36277</v>
      </c>
      <c r="E49" s="47">
        <v>91</v>
      </c>
      <c r="F49" s="47">
        <v>84</v>
      </c>
      <c r="G49" s="113"/>
      <c r="H49" s="113"/>
      <c r="I49" s="47">
        <f>SUM(E49:H49)</f>
        <v>175</v>
      </c>
      <c r="J49" s="10"/>
    </row>
    <row r="50" spans="1:10" ht="15">
      <c r="A50" s="107">
        <v>3</v>
      </c>
      <c r="B50" s="4" t="s">
        <v>13</v>
      </c>
      <c r="C50" s="4" t="s">
        <v>12</v>
      </c>
      <c r="D50" s="2">
        <v>36409</v>
      </c>
      <c r="E50" s="47">
        <v>78</v>
      </c>
      <c r="F50" s="47">
        <v>85</v>
      </c>
      <c r="G50" s="113"/>
      <c r="H50" s="113"/>
      <c r="I50" s="47">
        <f>SUM(E50:H50)</f>
        <v>163</v>
      </c>
      <c r="J50" s="10"/>
    </row>
    <row r="51" spans="1:10" ht="15">
      <c r="A51" s="107">
        <v>4</v>
      </c>
      <c r="B51" s="4" t="s">
        <v>162</v>
      </c>
      <c r="C51" s="4" t="s">
        <v>31</v>
      </c>
      <c r="D51" s="2">
        <v>36346</v>
      </c>
      <c r="E51" s="47"/>
      <c r="F51" s="47"/>
      <c r="G51" s="113"/>
      <c r="H51" s="113"/>
      <c r="I51" s="47">
        <f>SUM(E51:H51)</f>
        <v>0</v>
      </c>
      <c r="J51" s="10"/>
    </row>
    <row r="52" ht="9.75" customHeight="1"/>
    <row r="53" spans="1:10" ht="16.5" customHeight="1">
      <c r="A53" s="128" t="s">
        <v>132</v>
      </c>
      <c r="B53" s="129"/>
      <c r="C53" s="130"/>
      <c r="D53" s="13"/>
      <c r="E53" s="14"/>
      <c r="F53" s="14"/>
      <c r="G53" s="14"/>
      <c r="H53" s="14"/>
      <c r="I53" s="14"/>
      <c r="J53" s="15"/>
    </row>
    <row r="54" spans="1:10" ht="15.75">
      <c r="A54" s="131"/>
      <c r="B54" s="132"/>
      <c r="C54" s="133"/>
      <c r="D54" s="13"/>
      <c r="E54" s="14"/>
      <c r="F54" s="14"/>
      <c r="G54" s="14"/>
      <c r="H54" s="14"/>
      <c r="I54" s="14"/>
      <c r="J54" s="15"/>
    </row>
    <row r="55" spans="1:9" s="8" customFormat="1" ht="15">
      <c r="A55" s="103" t="s">
        <v>0</v>
      </c>
      <c r="B55" s="104" t="s">
        <v>1</v>
      </c>
      <c r="C55" s="105" t="s">
        <v>2</v>
      </c>
      <c r="D55" s="106" t="s">
        <v>3</v>
      </c>
      <c r="E55" s="105">
        <v>1</v>
      </c>
      <c r="F55" s="105">
        <v>2</v>
      </c>
      <c r="G55" s="105">
        <v>3</v>
      </c>
      <c r="H55" s="105">
        <v>4</v>
      </c>
      <c r="I55" s="105" t="s">
        <v>4</v>
      </c>
    </row>
    <row r="56" spans="1:10" s="9" customFormat="1" ht="12.75">
      <c r="A56" s="107">
        <v>1</v>
      </c>
      <c r="B56" s="4" t="s">
        <v>56</v>
      </c>
      <c r="C56" s="4" t="s">
        <v>12</v>
      </c>
      <c r="D56" s="2">
        <v>35881</v>
      </c>
      <c r="E56" s="47">
        <v>92</v>
      </c>
      <c r="F56" s="47">
        <v>91</v>
      </c>
      <c r="G56" s="113"/>
      <c r="H56" s="113"/>
      <c r="I56" s="47">
        <f>SUM(E56:H56)</f>
        <v>183</v>
      </c>
      <c r="J56" s="9" t="s">
        <v>6</v>
      </c>
    </row>
    <row r="57" spans="1:10" ht="15">
      <c r="A57" s="107">
        <v>2</v>
      </c>
      <c r="B57" s="4" t="s">
        <v>158</v>
      </c>
      <c r="C57" s="4" t="s">
        <v>103</v>
      </c>
      <c r="D57" s="2">
        <v>36161</v>
      </c>
      <c r="E57" s="47">
        <v>84</v>
      </c>
      <c r="F57" s="47">
        <v>83</v>
      </c>
      <c r="G57" s="113"/>
      <c r="H57" s="113"/>
      <c r="I57" s="47">
        <f>SUM(E57:H57)</f>
        <v>167</v>
      </c>
      <c r="J57" s="10" t="s">
        <v>6</v>
      </c>
    </row>
    <row r="58" spans="7:10" ht="8.25" customHeight="1">
      <c r="G58" s="63"/>
      <c r="H58" s="63"/>
      <c r="J58" s="15"/>
    </row>
    <row r="59" spans="1:10" ht="16.5" customHeight="1">
      <c r="A59" s="128" t="s">
        <v>133</v>
      </c>
      <c r="B59" s="129"/>
      <c r="C59" s="130"/>
      <c r="D59" s="15"/>
      <c r="E59" s="16"/>
      <c r="F59" s="16"/>
      <c r="G59" s="64"/>
      <c r="H59" s="64"/>
      <c r="I59" s="16"/>
      <c r="J59" s="15"/>
    </row>
    <row r="60" spans="1:10" ht="15.75">
      <c r="A60" s="131"/>
      <c r="B60" s="132"/>
      <c r="C60" s="133"/>
      <c r="D60" s="15"/>
      <c r="E60" s="16"/>
      <c r="F60" s="16"/>
      <c r="G60" s="64"/>
      <c r="H60" s="64"/>
      <c r="I60" s="16"/>
      <c r="J60" s="15"/>
    </row>
    <row r="61" spans="1:9" s="8" customFormat="1" ht="15">
      <c r="A61" s="103" t="s">
        <v>0</v>
      </c>
      <c r="B61" s="104" t="s">
        <v>1</v>
      </c>
      <c r="C61" s="105" t="s">
        <v>2</v>
      </c>
      <c r="D61" s="106" t="s">
        <v>3</v>
      </c>
      <c r="E61" s="105">
        <v>1</v>
      </c>
      <c r="F61" s="105">
        <v>2</v>
      </c>
      <c r="G61" s="108">
        <v>3</v>
      </c>
      <c r="H61" s="108">
        <v>4</v>
      </c>
      <c r="I61" s="105" t="s">
        <v>4</v>
      </c>
    </row>
    <row r="62" spans="1:10" ht="15">
      <c r="A62" s="107" t="s">
        <v>15</v>
      </c>
      <c r="B62" s="4" t="s">
        <v>27</v>
      </c>
      <c r="C62" s="4" t="s">
        <v>21</v>
      </c>
      <c r="D62" s="2">
        <v>35625</v>
      </c>
      <c r="E62" s="47">
        <v>91</v>
      </c>
      <c r="F62" s="47">
        <v>88</v>
      </c>
      <c r="G62" s="47">
        <v>94</v>
      </c>
      <c r="H62" s="47">
        <v>86</v>
      </c>
      <c r="I62" s="47">
        <f>SUM(E62:H62)</f>
        <v>359</v>
      </c>
      <c r="J62" s="10" t="s">
        <v>6</v>
      </c>
    </row>
    <row r="63" spans="7:10" ht="8.25" customHeight="1">
      <c r="G63" s="63"/>
      <c r="H63" s="63"/>
      <c r="J63" s="15"/>
    </row>
    <row r="64" spans="1:10" ht="15.75" customHeight="1">
      <c r="A64" s="128" t="s">
        <v>134</v>
      </c>
      <c r="B64" s="129"/>
      <c r="C64" s="130"/>
      <c r="D64" s="15"/>
      <c r="E64" s="16"/>
      <c r="F64" s="16"/>
      <c r="G64" s="64"/>
      <c r="H64" s="64"/>
      <c r="I64" s="16"/>
      <c r="J64" s="10"/>
    </row>
    <row r="65" spans="1:10" ht="15.75">
      <c r="A65" s="131"/>
      <c r="B65" s="132"/>
      <c r="C65" s="133"/>
      <c r="D65" s="15"/>
      <c r="E65" s="16"/>
      <c r="F65" s="16"/>
      <c r="G65" s="64"/>
      <c r="H65" s="64"/>
      <c r="I65" s="16"/>
      <c r="J65" s="10"/>
    </row>
    <row r="66" spans="1:10" ht="15">
      <c r="A66" s="103" t="s">
        <v>0</v>
      </c>
      <c r="B66" s="104" t="s">
        <v>1</v>
      </c>
      <c r="C66" s="105" t="s">
        <v>2</v>
      </c>
      <c r="D66" s="106" t="s">
        <v>3</v>
      </c>
      <c r="E66" s="105">
        <v>1</v>
      </c>
      <c r="F66" s="105">
        <v>2</v>
      </c>
      <c r="G66" s="108">
        <v>3</v>
      </c>
      <c r="H66" s="108">
        <v>4</v>
      </c>
      <c r="I66" s="105" t="s">
        <v>4</v>
      </c>
      <c r="J66" s="10"/>
    </row>
    <row r="67" spans="1:10" ht="15">
      <c r="A67" s="107" t="s">
        <v>15</v>
      </c>
      <c r="B67" s="4" t="s">
        <v>58</v>
      </c>
      <c r="C67" s="4" t="s">
        <v>9</v>
      </c>
      <c r="D67" s="2">
        <v>35067</v>
      </c>
      <c r="E67" s="47">
        <v>96</v>
      </c>
      <c r="F67" s="47">
        <v>99</v>
      </c>
      <c r="G67" s="47">
        <v>97</v>
      </c>
      <c r="H67" s="47">
        <v>96</v>
      </c>
      <c r="I67" s="47">
        <f>SUM(E67:H67)</f>
        <v>388</v>
      </c>
      <c r="J67" t="s">
        <v>6</v>
      </c>
    </row>
    <row r="68" spans="1:10" ht="15">
      <c r="A68" s="107" t="s">
        <v>18</v>
      </c>
      <c r="B68" s="4" t="s">
        <v>124</v>
      </c>
      <c r="C68" s="4" t="s">
        <v>31</v>
      </c>
      <c r="D68" s="2">
        <v>35499</v>
      </c>
      <c r="E68" s="47">
        <v>93</v>
      </c>
      <c r="F68" s="47">
        <v>90</v>
      </c>
      <c r="G68" s="47">
        <v>86</v>
      </c>
      <c r="H68" s="47">
        <v>88</v>
      </c>
      <c r="I68" s="47">
        <f>SUM(E68:H68)</f>
        <v>357</v>
      </c>
      <c r="J68" t="s">
        <v>6</v>
      </c>
    </row>
    <row r="69" spans="7:10" ht="8.25" customHeight="1">
      <c r="G69" s="63"/>
      <c r="H69" s="63"/>
      <c r="J69" s="15"/>
    </row>
    <row r="70" spans="1:10" ht="9" customHeight="1">
      <c r="A70" s="128" t="s">
        <v>135</v>
      </c>
      <c r="B70" s="129"/>
      <c r="C70" s="130"/>
      <c r="D70" s="19"/>
      <c r="E70" s="20"/>
      <c r="F70" s="20"/>
      <c r="G70" s="65"/>
      <c r="H70" s="65"/>
      <c r="I70" s="20"/>
      <c r="J70" s="15"/>
    </row>
    <row r="71" spans="1:10" ht="16.5" customHeight="1">
      <c r="A71" s="131"/>
      <c r="B71" s="132"/>
      <c r="C71" s="133"/>
      <c r="D71" s="19"/>
      <c r="E71" s="20"/>
      <c r="F71" s="20"/>
      <c r="G71" s="65"/>
      <c r="H71" s="65"/>
      <c r="I71" s="20"/>
      <c r="J71" s="15"/>
    </row>
    <row r="72" spans="1:10" ht="15">
      <c r="A72" s="103" t="s">
        <v>0</v>
      </c>
      <c r="B72" s="104" t="s">
        <v>1</v>
      </c>
      <c r="C72" s="105" t="s">
        <v>2</v>
      </c>
      <c r="D72" s="106" t="s">
        <v>3</v>
      </c>
      <c r="E72" s="105">
        <v>1</v>
      </c>
      <c r="F72" s="105">
        <v>2</v>
      </c>
      <c r="G72" s="108">
        <v>3</v>
      </c>
      <c r="H72" s="108">
        <v>4</v>
      </c>
      <c r="I72" s="105" t="s">
        <v>4</v>
      </c>
      <c r="J72" s="15"/>
    </row>
    <row r="73" spans="1:9" s="8" customFormat="1" ht="15">
      <c r="A73" s="107" t="s">
        <v>15</v>
      </c>
      <c r="B73" s="4" t="s">
        <v>60</v>
      </c>
      <c r="C73" s="4" t="s">
        <v>9</v>
      </c>
      <c r="D73" s="2">
        <v>34768</v>
      </c>
      <c r="E73" s="47">
        <v>95</v>
      </c>
      <c r="F73" s="47">
        <v>98</v>
      </c>
      <c r="G73" s="47">
        <v>97</v>
      </c>
      <c r="H73" s="47">
        <v>99</v>
      </c>
      <c r="I73" s="47">
        <f>SUM(E73:H73)</f>
        <v>389</v>
      </c>
    </row>
    <row r="74" spans="1:10" s="9" customFormat="1" ht="12.75">
      <c r="A74" s="109">
        <v>2</v>
      </c>
      <c r="B74" s="4" t="s">
        <v>61</v>
      </c>
      <c r="C74" s="4" t="s">
        <v>9</v>
      </c>
      <c r="D74" s="2">
        <v>34598</v>
      </c>
      <c r="E74" s="47">
        <v>92</v>
      </c>
      <c r="F74" s="47">
        <v>92</v>
      </c>
      <c r="G74" s="47">
        <v>91</v>
      </c>
      <c r="H74" s="47">
        <v>96</v>
      </c>
      <c r="I74" s="47">
        <f>SUM(E74:H74)</f>
        <v>371</v>
      </c>
      <c r="J74" s="9" t="s">
        <v>6</v>
      </c>
    </row>
    <row r="75" spans="7:10" ht="8.25" customHeight="1">
      <c r="G75" s="63"/>
      <c r="H75" s="63"/>
      <c r="J75" s="15"/>
    </row>
    <row r="76" spans="1:10" ht="15.75" customHeight="1">
      <c r="A76" s="128" t="s">
        <v>136</v>
      </c>
      <c r="B76" s="129"/>
      <c r="C76" s="130"/>
      <c r="D76" s="19"/>
      <c r="E76" s="20"/>
      <c r="F76" s="20"/>
      <c r="G76" s="65"/>
      <c r="H76" s="65"/>
      <c r="I76" s="20"/>
      <c r="J76" s="10"/>
    </row>
    <row r="77" spans="1:10" ht="15.75">
      <c r="A77" s="131"/>
      <c r="B77" s="132"/>
      <c r="C77" s="133"/>
      <c r="D77" s="19"/>
      <c r="E77" s="20"/>
      <c r="F77" s="20"/>
      <c r="G77" s="65"/>
      <c r="H77" s="65"/>
      <c r="I77" s="20"/>
      <c r="J77" s="10"/>
    </row>
    <row r="78" spans="1:10" ht="15">
      <c r="A78" s="103" t="s">
        <v>0</v>
      </c>
      <c r="B78" s="104" t="s">
        <v>1</v>
      </c>
      <c r="C78" s="105" t="s">
        <v>2</v>
      </c>
      <c r="D78" s="106" t="s">
        <v>3</v>
      </c>
      <c r="E78" s="105">
        <v>1</v>
      </c>
      <c r="F78" s="105">
        <v>2</v>
      </c>
      <c r="G78" s="108">
        <v>3</v>
      </c>
      <c r="H78" s="108">
        <v>4</v>
      </c>
      <c r="I78" s="105" t="s">
        <v>4</v>
      </c>
      <c r="J78" s="10"/>
    </row>
    <row r="79" spans="1:10" ht="15">
      <c r="A79" s="107" t="s">
        <v>15</v>
      </c>
      <c r="B79" s="4" t="s">
        <v>64</v>
      </c>
      <c r="C79" s="4" t="s">
        <v>9</v>
      </c>
      <c r="D79" s="2">
        <v>34397</v>
      </c>
      <c r="E79" s="47">
        <v>95</v>
      </c>
      <c r="F79" s="47">
        <v>97</v>
      </c>
      <c r="G79" s="47">
        <v>94</v>
      </c>
      <c r="H79" s="47">
        <v>95</v>
      </c>
      <c r="I79" s="47">
        <f>SUM(E79:H79)</f>
        <v>381</v>
      </c>
      <c r="J79" s="10"/>
    </row>
    <row r="80" spans="1:10" ht="15">
      <c r="A80" s="107" t="s">
        <v>17</v>
      </c>
      <c r="B80" s="4" t="s">
        <v>98</v>
      </c>
      <c r="C80" s="4" t="s">
        <v>31</v>
      </c>
      <c r="D80" s="2">
        <v>34011</v>
      </c>
      <c r="E80" s="47">
        <v>90</v>
      </c>
      <c r="F80" s="47">
        <v>93</v>
      </c>
      <c r="G80" s="47">
        <v>96</v>
      </c>
      <c r="H80" s="47">
        <v>96</v>
      </c>
      <c r="I80" s="47">
        <f>SUM(E80:H80)</f>
        <v>375</v>
      </c>
      <c r="J80" s="10"/>
    </row>
    <row r="81" spans="1:10" ht="15">
      <c r="A81" s="107" t="s">
        <v>18</v>
      </c>
      <c r="B81" s="4" t="s">
        <v>125</v>
      </c>
      <c r="C81" s="4" t="s">
        <v>31</v>
      </c>
      <c r="D81" s="2">
        <v>34793</v>
      </c>
      <c r="E81" s="47">
        <v>94</v>
      </c>
      <c r="F81" s="47">
        <v>90</v>
      </c>
      <c r="G81" s="47">
        <v>94</v>
      </c>
      <c r="H81" s="47">
        <v>90</v>
      </c>
      <c r="I81" s="47">
        <f>SUM(E81:H81)</f>
        <v>368</v>
      </c>
      <c r="J81" s="10"/>
    </row>
    <row r="82" spans="1:10" ht="15">
      <c r="A82" s="107" t="s">
        <v>30</v>
      </c>
      <c r="B82" s="4" t="s">
        <v>94</v>
      </c>
      <c r="C82" s="4" t="s">
        <v>31</v>
      </c>
      <c r="D82" s="2">
        <v>34793</v>
      </c>
      <c r="E82" s="47"/>
      <c r="F82" s="47"/>
      <c r="G82" s="47"/>
      <c r="H82" s="47"/>
      <c r="I82" s="47">
        <f>SUM(E82:H82)</f>
        <v>0</v>
      </c>
      <c r="J82" s="21"/>
    </row>
    <row r="83" spans="7:10" ht="8.25" customHeight="1">
      <c r="G83" s="63"/>
      <c r="H83" s="63"/>
      <c r="J83" s="15"/>
    </row>
    <row r="84" spans="1:9" ht="15.75" customHeight="1">
      <c r="A84" s="128" t="s">
        <v>137</v>
      </c>
      <c r="B84" s="129"/>
      <c r="C84" s="130"/>
      <c r="D84" s="19"/>
      <c r="E84" s="20"/>
      <c r="F84" s="20"/>
      <c r="G84" s="65"/>
      <c r="H84" s="65"/>
      <c r="I84" s="20"/>
    </row>
    <row r="85" spans="1:9" ht="15.75">
      <c r="A85" s="131"/>
      <c r="B85" s="132"/>
      <c r="C85" s="133"/>
      <c r="D85" s="19"/>
      <c r="E85" s="20"/>
      <c r="F85" s="20"/>
      <c r="G85" s="65"/>
      <c r="H85" s="65"/>
      <c r="I85" s="20"/>
    </row>
    <row r="86" spans="1:9" ht="15">
      <c r="A86" s="103" t="s">
        <v>0</v>
      </c>
      <c r="B86" s="104" t="s">
        <v>1</v>
      </c>
      <c r="C86" s="105" t="s">
        <v>2</v>
      </c>
      <c r="D86" s="106" t="s">
        <v>3</v>
      </c>
      <c r="E86" s="105">
        <v>1</v>
      </c>
      <c r="F86" s="105">
        <v>2</v>
      </c>
      <c r="G86" s="108">
        <v>3</v>
      </c>
      <c r="H86" s="108">
        <v>4</v>
      </c>
      <c r="I86" s="105" t="s">
        <v>4</v>
      </c>
    </row>
    <row r="87" spans="1:9" ht="15">
      <c r="A87" s="107" t="s">
        <v>15</v>
      </c>
      <c r="B87" s="4" t="s">
        <v>55</v>
      </c>
      <c r="C87" s="4" t="s">
        <v>9</v>
      </c>
      <c r="D87" s="2">
        <v>35913</v>
      </c>
      <c r="E87" s="47">
        <v>74</v>
      </c>
      <c r="F87" s="47">
        <v>77</v>
      </c>
      <c r="G87" s="113"/>
      <c r="H87" s="113"/>
      <c r="I87" s="47">
        <f>SUM(E87:H87)</f>
        <v>151</v>
      </c>
    </row>
    <row r="88" spans="7:10" ht="8.25" customHeight="1">
      <c r="G88" s="63"/>
      <c r="H88" s="63"/>
      <c r="J88" s="15"/>
    </row>
    <row r="89" spans="1:9" ht="15.75" customHeight="1">
      <c r="A89" s="128" t="s">
        <v>138</v>
      </c>
      <c r="B89" s="129"/>
      <c r="C89" s="130"/>
      <c r="D89" s="19"/>
      <c r="E89" s="20"/>
      <c r="F89" s="20"/>
      <c r="G89" s="65"/>
      <c r="H89" s="65"/>
      <c r="I89" s="20"/>
    </row>
    <row r="90" spans="1:9" ht="15.75">
      <c r="A90" s="131"/>
      <c r="B90" s="132"/>
      <c r="C90" s="133"/>
      <c r="D90" s="19"/>
      <c r="E90" s="20"/>
      <c r="F90" s="20"/>
      <c r="G90" s="65"/>
      <c r="H90" s="65"/>
      <c r="I90" s="20"/>
    </row>
    <row r="91" spans="1:9" ht="15">
      <c r="A91" s="103" t="s">
        <v>0</v>
      </c>
      <c r="B91" s="104" t="s">
        <v>1</v>
      </c>
      <c r="C91" s="105" t="s">
        <v>2</v>
      </c>
      <c r="D91" s="106" t="s">
        <v>3</v>
      </c>
      <c r="E91" s="105">
        <v>1</v>
      </c>
      <c r="F91" s="105">
        <v>2</v>
      </c>
      <c r="G91" s="108">
        <v>3</v>
      </c>
      <c r="H91" s="108">
        <v>4</v>
      </c>
      <c r="I91" s="105" t="s">
        <v>4</v>
      </c>
    </row>
    <row r="92" spans="1:9" ht="15">
      <c r="A92" s="107" t="s">
        <v>15</v>
      </c>
      <c r="B92" s="4" t="s">
        <v>126</v>
      </c>
      <c r="C92" s="4" t="s">
        <v>9</v>
      </c>
      <c r="D92" s="2">
        <v>35124</v>
      </c>
      <c r="E92" s="47">
        <v>84</v>
      </c>
      <c r="F92" s="47">
        <v>74</v>
      </c>
      <c r="G92" s="47">
        <v>64</v>
      </c>
      <c r="H92" s="47">
        <v>78</v>
      </c>
      <c r="I92" s="47">
        <f>SUM(E92:H92)</f>
        <v>300</v>
      </c>
    </row>
    <row r="93" spans="1:9" ht="15">
      <c r="A93" s="109">
        <v>2</v>
      </c>
      <c r="B93" s="4" t="s">
        <v>23</v>
      </c>
      <c r="C93" s="4" t="s">
        <v>9</v>
      </c>
      <c r="D93" s="2">
        <v>35316</v>
      </c>
      <c r="E93" s="47">
        <v>71</v>
      </c>
      <c r="F93" s="47">
        <v>68</v>
      </c>
      <c r="G93" s="47">
        <v>73</v>
      </c>
      <c r="H93" s="47">
        <v>72</v>
      </c>
      <c r="I93" s="47">
        <f>SUM(E93:H93)</f>
        <v>284</v>
      </c>
    </row>
    <row r="94" spans="1:9" ht="15">
      <c r="A94" s="25"/>
      <c r="B94" s="26"/>
      <c r="C94" s="26"/>
      <c r="D94" s="5"/>
      <c r="E94" s="27"/>
      <c r="F94" s="27"/>
      <c r="G94" s="27"/>
      <c r="H94" s="27"/>
      <c r="I94" s="27"/>
    </row>
    <row r="95" spans="1:9" ht="15">
      <c r="A95" s="143" t="s">
        <v>33</v>
      </c>
      <c r="B95" s="143"/>
      <c r="C95" s="143"/>
      <c r="D95" s="143"/>
      <c r="E95" s="143"/>
      <c r="F95" s="143"/>
      <c r="G95" s="143"/>
      <c r="H95" s="143"/>
      <c r="I95" s="143"/>
    </row>
    <row r="96" spans="1:9" ht="15.75">
      <c r="A96" s="23"/>
      <c r="B96" s="23"/>
      <c r="C96" s="23"/>
      <c r="D96" s="21"/>
      <c r="E96" s="21"/>
      <c r="F96" s="21"/>
      <c r="G96" s="21"/>
      <c r="H96" s="21"/>
      <c r="I96" s="21"/>
    </row>
    <row r="97" spans="1:9" ht="15.75">
      <c r="A97" s="142" t="s">
        <v>34</v>
      </c>
      <c r="B97" s="142"/>
      <c r="C97" s="142"/>
      <c r="D97" s="21"/>
      <c r="E97" s="23"/>
      <c r="F97" s="23"/>
      <c r="G97" s="22" t="s">
        <v>35</v>
      </c>
      <c r="H97" s="22"/>
      <c r="I97" s="22"/>
    </row>
    <row r="98" spans="1:9" ht="15.75">
      <c r="A98" s="24"/>
      <c r="B98" s="24"/>
      <c r="C98" s="24"/>
      <c r="D98" s="21"/>
      <c r="E98" s="23"/>
      <c r="F98" s="23"/>
      <c r="G98" s="23"/>
      <c r="H98" s="23"/>
      <c r="I98" s="23"/>
    </row>
    <row r="99" spans="1:9" ht="15.75">
      <c r="A99" s="142" t="s">
        <v>36</v>
      </c>
      <c r="B99" s="142"/>
      <c r="C99" s="142"/>
      <c r="D99" s="21"/>
      <c r="E99" s="23"/>
      <c r="F99" s="23"/>
      <c r="G99" s="22" t="s">
        <v>37</v>
      </c>
      <c r="H99" s="22"/>
      <c r="I99" s="22"/>
    </row>
    <row r="101" spans="1:9" ht="15.75">
      <c r="A101" s="142"/>
      <c r="B101" s="142"/>
      <c r="C101" s="142"/>
      <c r="D101" s="21"/>
      <c r="E101" s="23"/>
      <c r="F101" s="23"/>
      <c r="G101" s="22"/>
      <c r="H101" s="22"/>
      <c r="I101" s="22"/>
    </row>
    <row r="102" spans="1:9" ht="15.75">
      <c r="A102" s="24"/>
      <c r="B102" s="24"/>
      <c r="C102" s="24"/>
      <c r="D102" s="21"/>
      <c r="E102" s="23"/>
      <c r="F102" s="23"/>
      <c r="G102" s="23"/>
      <c r="H102" s="23"/>
      <c r="I102" s="23"/>
    </row>
    <row r="103" spans="1:9" ht="15.75">
      <c r="A103" s="142"/>
      <c r="B103" s="142"/>
      <c r="C103" s="142"/>
      <c r="D103" s="21"/>
      <c r="E103" s="23"/>
      <c r="F103" s="23"/>
      <c r="G103" s="22"/>
      <c r="H103" s="22"/>
      <c r="I103" s="22"/>
    </row>
  </sheetData>
  <sheetProtection/>
  <mergeCells count="18">
    <mergeCell ref="A59:C60"/>
    <mergeCell ref="A70:C71"/>
    <mergeCell ref="A76:C77"/>
    <mergeCell ref="A84:C85"/>
    <mergeCell ref="A6:C7"/>
    <mergeCell ref="B1:D1"/>
    <mergeCell ref="B2:D2"/>
    <mergeCell ref="B3:D3"/>
    <mergeCell ref="A33:C34"/>
    <mergeCell ref="A45:C46"/>
    <mergeCell ref="A103:C103"/>
    <mergeCell ref="A95:I95"/>
    <mergeCell ref="A97:C97"/>
    <mergeCell ref="A99:C99"/>
    <mergeCell ref="A89:C90"/>
    <mergeCell ref="A101:C101"/>
    <mergeCell ref="A53:C54"/>
    <mergeCell ref="A64:C65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9">
      <selection activeCell="L112" sqref="L112"/>
    </sheetView>
  </sheetViews>
  <sheetFormatPr defaultColWidth="11.421875" defaultRowHeight="15"/>
  <cols>
    <col min="1" max="1" width="7.140625" style="0" customWidth="1"/>
    <col min="2" max="2" width="25.57421875" style="0" customWidth="1"/>
    <col min="3" max="3" width="16.7109375" style="0" customWidth="1"/>
    <col min="4" max="4" width="10.421875" style="0" customWidth="1"/>
    <col min="5" max="5" width="5.57421875" style="0" customWidth="1"/>
    <col min="6" max="6" width="5.8515625" style="0" customWidth="1"/>
    <col min="7" max="7" width="6.140625" style="0" customWidth="1"/>
    <col min="8" max="8" width="5.8515625" style="0" customWidth="1"/>
    <col min="9" max="9" width="8.28125" style="0" customWidth="1"/>
    <col min="10" max="11" width="1.8515625" style="0" customWidth="1"/>
  </cols>
  <sheetData>
    <row r="1" spans="2:4" ht="19.5" customHeight="1">
      <c r="B1" s="134" t="s">
        <v>51</v>
      </c>
      <c r="C1" s="134"/>
      <c r="D1" s="134"/>
    </row>
    <row r="2" spans="2:4" ht="21" customHeight="1">
      <c r="B2" s="135" t="s">
        <v>101</v>
      </c>
      <c r="C2" s="135"/>
      <c r="D2" s="135"/>
    </row>
    <row r="3" spans="2:4" ht="18">
      <c r="B3" s="136" t="s">
        <v>140</v>
      </c>
      <c r="C3" s="136"/>
      <c r="D3" s="136"/>
    </row>
    <row r="4" spans="2:4" ht="11.25" customHeight="1">
      <c r="B4" s="1"/>
      <c r="C4" s="1"/>
      <c r="D4" s="1"/>
    </row>
    <row r="5" ht="11.25" customHeight="1"/>
    <row r="6" spans="1:9" s="9" customFormat="1" ht="13.5" customHeight="1">
      <c r="A6" s="128" t="s">
        <v>130</v>
      </c>
      <c r="B6" s="137"/>
      <c r="C6" s="138"/>
      <c r="D6" s="102"/>
      <c r="E6" s="102"/>
      <c r="F6" s="102"/>
      <c r="G6" s="102"/>
      <c r="H6" s="102"/>
      <c r="I6" s="102"/>
    </row>
    <row r="7" spans="1:9" s="9" customFormat="1" ht="12.75">
      <c r="A7" s="139"/>
      <c r="B7" s="140"/>
      <c r="C7" s="141"/>
      <c r="D7" s="102"/>
      <c r="E7" s="102"/>
      <c r="F7" s="102"/>
      <c r="G7" s="102"/>
      <c r="H7" s="102"/>
      <c r="I7" s="102"/>
    </row>
    <row r="8" spans="1:9" s="8" customFormat="1" ht="15">
      <c r="A8" s="103" t="s">
        <v>0</v>
      </c>
      <c r="B8" s="104" t="s">
        <v>1</v>
      </c>
      <c r="C8" s="105" t="s">
        <v>2</v>
      </c>
      <c r="D8" s="106" t="s">
        <v>3</v>
      </c>
      <c r="E8" s="105">
        <v>1</v>
      </c>
      <c r="F8" s="105">
        <v>2</v>
      </c>
      <c r="G8" s="105">
        <v>3</v>
      </c>
      <c r="H8" s="105">
        <v>4</v>
      </c>
      <c r="I8" s="105" t="s">
        <v>4</v>
      </c>
    </row>
    <row r="9" spans="1:9" s="9" customFormat="1" ht="12.75">
      <c r="A9" s="107">
        <v>1</v>
      </c>
      <c r="B9" s="4" t="s">
        <v>11</v>
      </c>
      <c r="C9" s="4" t="s">
        <v>9</v>
      </c>
      <c r="D9" s="2">
        <v>36780</v>
      </c>
      <c r="E9" s="47">
        <v>98</v>
      </c>
      <c r="F9" s="47">
        <v>98</v>
      </c>
      <c r="G9" s="48"/>
      <c r="H9" s="48"/>
      <c r="I9" s="47">
        <f aca="true" t="shared" si="0" ref="I9:I32">SUM(E9:H9)</f>
        <v>196</v>
      </c>
    </row>
    <row r="10" spans="1:10" ht="15">
      <c r="A10" s="107">
        <v>2</v>
      </c>
      <c r="B10" s="4" t="s">
        <v>77</v>
      </c>
      <c r="C10" s="4" t="s">
        <v>9</v>
      </c>
      <c r="D10" s="2">
        <v>36825</v>
      </c>
      <c r="E10" s="47">
        <v>95</v>
      </c>
      <c r="F10" s="47">
        <v>97</v>
      </c>
      <c r="G10" s="48"/>
      <c r="H10" s="48"/>
      <c r="I10" s="47">
        <f t="shared" si="0"/>
        <v>192</v>
      </c>
      <c r="J10" s="10"/>
    </row>
    <row r="11" spans="1:10" ht="15">
      <c r="A11" s="107">
        <v>3</v>
      </c>
      <c r="B11" s="4" t="s">
        <v>53</v>
      </c>
      <c r="C11" s="4" t="s">
        <v>103</v>
      </c>
      <c r="D11" s="2">
        <v>36703</v>
      </c>
      <c r="E11" s="47">
        <v>94</v>
      </c>
      <c r="F11" s="47">
        <v>97</v>
      </c>
      <c r="G11" s="48"/>
      <c r="H11" s="48"/>
      <c r="I11" s="47">
        <f t="shared" si="0"/>
        <v>191</v>
      </c>
      <c r="J11" s="10"/>
    </row>
    <row r="12" spans="1:10" ht="15">
      <c r="A12" s="107">
        <v>4</v>
      </c>
      <c r="B12" s="4" t="s">
        <v>54</v>
      </c>
      <c r="C12" s="110" t="s">
        <v>103</v>
      </c>
      <c r="D12" s="2">
        <v>37040</v>
      </c>
      <c r="E12" s="47">
        <v>93</v>
      </c>
      <c r="F12" s="47">
        <v>96</v>
      </c>
      <c r="G12" s="48"/>
      <c r="H12" s="48"/>
      <c r="I12" s="47">
        <f t="shared" si="0"/>
        <v>189</v>
      </c>
      <c r="J12" s="10"/>
    </row>
    <row r="13" spans="1:10" ht="15">
      <c r="A13" s="107">
        <v>5</v>
      </c>
      <c r="B13" s="4" t="s">
        <v>80</v>
      </c>
      <c r="C13" s="4" t="s">
        <v>12</v>
      </c>
      <c r="D13" s="2">
        <v>36536</v>
      </c>
      <c r="E13" s="47">
        <v>90</v>
      </c>
      <c r="F13" s="47">
        <v>91</v>
      </c>
      <c r="G13" s="48"/>
      <c r="H13" s="48"/>
      <c r="I13" s="47">
        <f t="shared" si="0"/>
        <v>181</v>
      </c>
      <c r="J13" s="10"/>
    </row>
    <row r="14" spans="1:10" ht="15">
      <c r="A14" s="107">
        <v>6</v>
      </c>
      <c r="B14" s="4" t="s">
        <v>79</v>
      </c>
      <c r="C14" s="4" t="s">
        <v>12</v>
      </c>
      <c r="D14" s="2">
        <v>37600</v>
      </c>
      <c r="E14" s="47">
        <v>89</v>
      </c>
      <c r="F14" s="47">
        <v>87</v>
      </c>
      <c r="G14" s="48"/>
      <c r="H14" s="48"/>
      <c r="I14" s="47">
        <f t="shared" si="0"/>
        <v>176</v>
      </c>
      <c r="J14" s="10"/>
    </row>
    <row r="15" spans="1:9" ht="15">
      <c r="A15" s="107">
        <v>15</v>
      </c>
      <c r="B15" s="4" t="s">
        <v>104</v>
      </c>
      <c r="C15" s="4" t="s">
        <v>31</v>
      </c>
      <c r="D15" s="2">
        <v>37404</v>
      </c>
      <c r="E15" s="47">
        <v>89</v>
      </c>
      <c r="F15" s="47">
        <v>87</v>
      </c>
      <c r="G15" s="48"/>
      <c r="H15" s="48"/>
      <c r="I15" s="47">
        <f t="shared" si="0"/>
        <v>176</v>
      </c>
    </row>
    <row r="16" spans="1:9" ht="15">
      <c r="A16" s="107">
        <v>7</v>
      </c>
      <c r="B16" s="4" t="s">
        <v>81</v>
      </c>
      <c r="C16" s="4" t="s">
        <v>12</v>
      </c>
      <c r="D16" s="2">
        <v>36892</v>
      </c>
      <c r="E16" s="47">
        <v>88</v>
      </c>
      <c r="F16" s="47">
        <v>85</v>
      </c>
      <c r="G16" s="48"/>
      <c r="H16" s="48"/>
      <c r="I16" s="47">
        <f t="shared" si="0"/>
        <v>173</v>
      </c>
    </row>
    <row r="17" spans="1:9" ht="15">
      <c r="A17" s="107">
        <v>8</v>
      </c>
      <c r="B17" s="4" t="s">
        <v>112</v>
      </c>
      <c r="C17" s="4" t="s">
        <v>9</v>
      </c>
      <c r="D17" s="2">
        <v>36791</v>
      </c>
      <c r="E17" s="47">
        <v>84</v>
      </c>
      <c r="F17" s="47">
        <v>84</v>
      </c>
      <c r="G17" s="48"/>
      <c r="H17" s="48"/>
      <c r="I17" s="47">
        <f t="shared" si="0"/>
        <v>168</v>
      </c>
    </row>
    <row r="18" spans="1:9" ht="15">
      <c r="A18" s="107">
        <v>9</v>
      </c>
      <c r="B18" s="4" t="s">
        <v>128</v>
      </c>
      <c r="C18" s="4" t="s">
        <v>103</v>
      </c>
      <c r="D18" s="2">
        <v>37755</v>
      </c>
      <c r="E18" s="47">
        <v>84</v>
      </c>
      <c r="F18" s="47">
        <v>82</v>
      </c>
      <c r="G18" s="48"/>
      <c r="H18" s="48"/>
      <c r="I18" s="47">
        <f t="shared" si="0"/>
        <v>166</v>
      </c>
    </row>
    <row r="19" spans="1:9" ht="15">
      <c r="A19" s="107">
        <v>21</v>
      </c>
      <c r="B19" s="4" t="s">
        <v>106</v>
      </c>
      <c r="C19" s="4" t="s">
        <v>103</v>
      </c>
      <c r="D19" s="2">
        <v>37842</v>
      </c>
      <c r="E19" s="47">
        <v>86</v>
      </c>
      <c r="F19" s="47">
        <v>80</v>
      </c>
      <c r="G19" s="48"/>
      <c r="H19" s="48"/>
      <c r="I19" s="47">
        <f t="shared" si="0"/>
        <v>166</v>
      </c>
    </row>
    <row r="20" spans="1:9" ht="15">
      <c r="A20" s="107">
        <v>10</v>
      </c>
      <c r="B20" s="4" t="s">
        <v>157</v>
      </c>
      <c r="C20" s="4" t="s">
        <v>103</v>
      </c>
      <c r="D20" s="2">
        <v>37707</v>
      </c>
      <c r="E20" s="47">
        <v>82</v>
      </c>
      <c r="F20" s="47">
        <v>83</v>
      </c>
      <c r="G20" s="48"/>
      <c r="H20" s="48"/>
      <c r="I20" s="47">
        <f t="shared" si="0"/>
        <v>165</v>
      </c>
    </row>
    <row r="21" spans="1:9" ht="15">
      <c r="A21" s="107">
        <v>22</v>
      </c>
      <c r="B21" s="4" t="s">
        <v>110</v>
      </c>
      <c r="C21" s="4" t="s">
        <v>9</v>
      </c>
      <c r="D21" s="2">
        <v>37884</v>
      </c>
      <c r="E21" s="47">
        <v>88</v>
      </c>
      <c r="F21" s="47">
        <v>76</v>
      </c>
      <c r="G21" s="48"/>
      <c r="H21" s="48"/>
      <c r="I21" s="47">
        <f t="shared" si="0"/>
        <v>164</v>
      </c>
    </row>
    <row r="22" spans="1:9" ht="15">
      <c r="A22" s="107">
        <v>11</v>
      </c>
      <c r="B22" s="4" t="s">
        <v>116</v>
      </c>
      <c r="C22" s="4" t="s">
        <v>9</v>
      </c>
      <c r="D22" s="2">
        <v>37081</v>
      </c>
      <c r="E22" s="47">
        <v>80</v>
      </c>
      <c r="F22" s="47">
        <v>83</v>
      </c>
      <c r="G22" s="48"/>
      <c r="H22" s="48"/>
      <c r="I22" s="47">
        <f t="shared" si="0"/>
        <v>163</v>
      </c>
    </row>
    <row r="23" spans="1:9" ht="15">
      <c r="A23" s="107">
        <v>17</v>
      </c>
      <c r="B23" s="4" t="s">
        <v>111</v>
      </c>
      <c r="C23" s="4" t="s">
        <v>9</v>
      </c>
      <c r="D23" s="2">
        <v>37220</v>
      </c>
      <c r="E23" s="47">
        <v>81</v>
      </c>
      <c r="F23" s="47">
        <v>80</v>
      </c>
      <c r="G23" s="48"/>
      <c r="H23" s="48"/>
      <c r="I23" s="47">
        <f t="shared" si="0"/>
        <v>161</v>
      </c>
    </row>
    <row r="24" spans="1:9" ht="15.75" customHeight="1">
      <c r="A24" s="107">
        <v>12</v>
      </c>
      <c r="B24" s="4" t="s">
        <v>113</v>
      </c>
      <c r="C24" s="4" t="s">
        <v>9</v>
      </c>
      <c r="D24" s="2">
        <v>38081</v>
      </c>
      <c r="E24" s="47">
        <v>80</v>
      </c>
      <c r="F24" s="47">
        <v>77</v>
      </c>
      <c r="G24" s="48"/>
      <c r="H24" s="48"/>
      <c r="I24" s="47">
        <f t="shared" si="0"/>
        <v>157</v>
      </c>
    </row>
    <row r="25" spans="1:9" ht="15">
      <c r="A25" s="107">
        <v>13</v>
      </c>
      <c r="B25" s="4" t="s">
        <v>105</v>
      </c>
      <c r="C25" s="4" t="s">
        <v>12</v>
      </c>
      <c r="D25" s="2">
        <v>36943</v>
      </c>
      <c r="E25" s="47">
        <v>76</v>
      </c>
      <c r="F25" s="47">
        <v>80</v>
      </c>
      <c r="G25" s="48"/>
      <c r="H25" s="48"/>
      <c r="I25" s="47">
        <f t="shared" si="0"/>
        <v>156</v>
      </c>
    </row>
    <row r="26" spans="1:9" s="8" customFormat="1" ht="15">
      <c r="A26" s="107" t="s">
        <v>109</v>
      </c>
      <c r="B26" s="4" t="s">
        <v>108</v>
      </c>
      <c r="C26" s="4" t="s">
        <v>9</v>
      </c>
      <c r="D26" s="2">
        <v>36664</v>
      </c>
      <c r="E26" s="47">
        <v>82</v>
      </c>
      <c r="F26" s="47">
        <v>73</v>
      </c>
      <c r="G26" s="48"/>
      <c r="H26" s="48"/>
      <c r="I26" s="47">
        <f t="shared" si="0"/>
        <v>155</v>
      </c>
    </row>
    <row r="27" spans="1:9" s="9" customFormat="1" ht="12.75">
      <c r="A27" s="107">
        <v>16</v>
      </c>
      <c r="B27" s="4" t="s">
        <v>107</v>
      </c>
      <c r="C27" s="4" t="s">
        <v>31</v>
      </c>
      <c r="D27" s="2">
        <v>36699</v>
      </c>
      <c r="E27" s="47">
        <v>83</v>
      </c>
      <c r="F27" s="47">
        <v>71</v>
      </c>
      <c r="G27" s="48"/>
      <c r="H27" s="48"/>
      <c r="I27" s="47">
        <f t="shared" si="0"/>
        <v>154</v>
      </c>
    </row>
    <row r="28" spans="1:10" ht="15">
      <c r="A28" s="107">
        <v>18</v>
      </c>
      <c r="B28" s="4" t="s">
        <v>115</v>
      </c>
      <c r="C28" s="4" t="s">
        <v>12</v>
      </c>
      <c r="D28" s="2">
        <v>37323</v>
      </c>
      <c r="E28" s="47">
        <v>78</v>
      </c>
      <c r="F28" s="47">
        <v>71</v>
      </c>
      <c r="G28" s="48"/>
      <c r="H28" s="48"/>
      <c r="I28" s="47">
        <f t="shared" si="0"/>
        <v>149</v>
      </c>
      <c r="J28" s="10"/>
    </row>
    <row r="29" spans="1:10" ht="15">
      <c r="A29" s="107">
        <v>19</v>
      </c>
      <c r="B29" s="4" t="s">
        <v>161</v>
      </c>
      <c r="C29" s="4" t="s">
        <v>12</v>
      </c>
      <c r="D29" s="2">
        <v>37448</v>
      </c>
      <c r="E29" s="47">
        <v>71</v>
      </c>
      <c r="F29" s="47">
        <v>76</v>
      </c>
      <c r="G29" s="48"/>
      <c r="H29" s="48"/>
      <c r="I29" s="47">
        <f t="shared" si="0"/>
        <v>147</v>
      </c>
      <c r="J29" s="10"/>
    </row>
    <row r="30" spans="1:9" ht="15">
      <c r="A30" s="107">
        <v>20</v>
      </c>
      <c r="B30" s="4" t="s">
        <v>129</v>
      </c>
      <c r="C30" s="4" t="s">
        <v>12</v>
      </c>
      <c r="D30" s="2">
        <v>37861</v>
      </c>
      <c r="E30" s="47">
        <v>56</v>
      </c>
      <c r="F30" s="47">
        <v>63</v>
      </c>
      <c r="G30" s="48"/>
      <c r="H30" s="48"/>
      <c r="I30" s="47">
        <f t="shared" si="0"/>
        <v>119</v>
      </c>
    </row>
    <row r="31" spans="1:9" ht="15.75" customHeight="1">
      <c r="A31" s="107">
        <v>23</v>
      </c>
      <c r="B31" s="4" t="s">
        <v>159</v>
      </c>
      <c r="C31" s="4" t="s">
        <v>9</v>
      </c>
      <c r="D31" s="2"/>
      <c r="E31" s="47"/>
      <c r="F31" s="47"/>
      <c r="G31" s="48"/>
      <c r="H31" s="48"/>
      <c r="I31" s="47">
        <f t="shared" si="0"/>
        <v>0</v>
      </c>
    </row>
    <row r="32" spans="1:9" ht="15.75" customHeight="1">
      <c r="A32" s="107" t="s">
        <v>160</v>
      </c>
      <c r="B32" s="4" t="s">
        <v>114</v>
      </c>
      <c r="C32" s="4" t="s">
        <v>31</v>
      </c>
      <c r="D32" s="2">
        <v>36596</v>
      </c>
      <c r="E32" s="47"/>
      <c r="F32" s="47"/>
      <c r="G32" s="48"/>
      <c r="H32" s="48"/>
      <c r="I32" s="47">
        <f t="shared" si="0"/>
        <v>0</v>
      </c>
    </row>
    <row r="33" spans="1:9" s="8" customFormat="1" ht="15">
      <c r="A33"/>
      <c r="B33"/>
      <c r="C33"/>
      <c r="D33"/>
      <c r="E33"/>
      <c r="F33"/>
      <c r="G33"/>
      <c r="H33"/>
      <c r="I33"/>
    </row>
    <row r="34" spans="1:9" s="9" customFormat="1" ht="15" customHeight="1">
      <c r="A34" s="128" t="s">
        <v>131</v>
      </c>
      <c r="B34" s="129"/>
      <c r="C34" s="130"/>
      <c r="D34"/>
      <c r="E34"/>
      <c r="F34"/>
      <c r="G34"/>
      <c r="H34"/>
      <c r="I34"/>
    </row>
    <row r="35" spans="1:10" ht="15">
      <c r="A35" s="131"/>
      <c r="B35" s="132"/>
      <c r="C35" s="133"/>
      <c r="J35" s="10"/>
    </row>
    <row r="36" spans="1:10" ht="15">
      <c r="A36" s="103" t="s">
        <v>0</v>
      </c>
      <c r="B36" s="104" t="s">
        <v>1</v>
      </c>
      <c r="C36" s="105" t="s">
        <v>2</v>
      </c>
      <c r="D36" s="106" t="s">
        <v>3</v>
      </c>
      <c r="E36" s="105">
        <v>1</v>
      </c>
      <c r="F36" s="105">
        <v>2</v>
      </c>
      <c r="G36" s="105">
        <v>3</v>
      </c>
      <c r="H36" s="105">
        <v>4</v>
      </c>
      <c r="I36" s="105" t="s">
        <v>4</v>
      </c>
      <c r="J36" s="10"/>
    </row>
    <row r="37" spans="1:10" ht="15">
      <c r="A37" s="107" t="s">
        <v>15</v>
      </c>
      <c r="B37" s="4" t="s">
        <v>99</v>
      </c>
      <c r="C37" s="4" t="s">
        <v>12</v>
      </c>
      <c r="D37" s="2">
        <v>37386</v>
      </c>
      <c r="E37" s="47">
        <v>92</v>
      </c>
      <c r="F37" s="47">
        <v>95</v>
      </c>
      <c r="G37" s="48"/>
      <c r="H37" s="48"/>
      <c r="I37" s="47">
        <f aca="true" t="shared" si="1" ref="I37:I44">SUM(E37:H37)</f>
        <v>187</v>
      </c>
      <c r="J37" s="10"/>
    </row>
    <row r="38" spans="1:10" ht="15">
      <c r="A38" s="107" t="s">
        <v>17</v>
      </c>
      <c r="B38" s="4" t="s">
        <v>121</v>
      </c>
      <c r="C38" s="4" t="s">
        <v>118</v>
      </c>
      <c r="D38" s="2">
        <v>36843</v>
      </c>
      <c r="E38" s="47">
        <v>92</v>
      </c>
      <c r="F38" s="47">
        <v>91</v>
      </c>
      <c r="G38" s="48"/>
      <c r="H38" s="48"/>
      <c r="I38" s="47">
        <f t="shared" si="1"/>
        <v>183</v>
      </c>
      <c r="J38" s="10"/>
    </row>
    <row r="39" spans="1:10" ht="15">
      <c r="A39" s="107">
        <v>3</v>
      </c>
      <c r="B39" s="4" t="s">
        <v>117</v>
      </c>
      <c r="C39" s="4" t="s">
        <v>118</v>
      </c>
      <c r="D39" s="2">
        <v>36560</v>
      </c>
      <c r="E39" s="47">
        <v>87</v>
      </c>
      <c r="F39" s="47">
        <v>96</v>
      </c>
      <c r="G39" s="48"/>
      <c r="H39" s="48"/>
      <c r="I39" s="47">
        <f t="shared" si="1"/>
        <v>183</v>
      </c>
      <c r="J39" s="10"/>
    </row>
    <row r="40" spans="1:9" ht="15">
      <c r="A40" s="107">
        <v>4</v>
      </c>
      <c r="B40" s="4" t="s">
        <v>120</v>
      </c>
      <c r="C40" s="4" t="s">
        <v>103</v>
      </c>
      <c r="D40" s="2">
        <v>37694</v>
      </c>
      <c r="E40" s="47">
        <v>89</v>
      </c>
      <c r="F40" s="47">
        <v>90</v>
      </c>
      <c r="G40" s="48"/>
      <c r="H40" s="48"/>
      <c r="I40" s="47">
        <f t="shared" si="1"/>
        <v>179</v>
      </c>
    </row>
    <row r="41" spans="1:9" ht="15">
      <c r="A41" s="107">
        <v>5</v>
      </c>
      <c r="B41" s="4" t="s">
        <v>119</v>
      </c>
      <c r="C41" s="4" t="s">
        <v>118</v>
      </c>
      <c r="D41" s="2">
        <v>37574</v>
      </c>
      <c r="E41" s="47">
        <v>87</v>
      </c>
      <c r="F41" s="47">
        <v>86</v>
      </c>
      <c r="G41" s="48"/>
      <c r="H41" s="48"/>
      <c r="I41" s="47">
        <f t="shared" si="1"/>
        <v>173</v>
      </c>
    </row>
    <row r="42" spans="1:9" ht="15">
      <c r="A42" s="107">
        <v>6</v>
      </c>
      <c r="B42" s="4" t="s">
        <v>100</v>
      </c>
      <c r="C42" s="4" t="s">
        <v>12</v>
      </c>
      <c r="D42" s="2">
        <v>36882</v>
      </c>
      <c r="E42" s="47">
        <v>88</v>
      </c>
      <c r="F42" s="47">
        <v>83</v>
      </c>
      <c r="G42" s="48"/>
      <c r="H42" s="48"/>
      <c r="I42" s="47">
        <f t="shared" si="1"/>
        <v>171</v>
      </c>
    </row>
    <row r="43" spans="1:9" ht="15">
      <c r="A43" s="107">
        <v>7</v>
      </c>
      <c r="B43" s="4" t="s">
        <v>122</v>
      </c>
      <c r="C43" s="4" t="s">
        <v>118</v>
      </c>
      <c r="D43" s="2">
        <v>37541</v>
      </c>
      <c r="E43" s="47">
        <v>85</v>
      </c>
      <c r="F43" s="47">
        <v>75</v>
      </c>
      <c r="G43" s="48"/>
      <c r="H43" s="48"/>
      <c r="I43" s="47">
        <f t="shared" si="1"/>
        <v>160</v>
      </c>
    </row>
    <row r="44" spans="1:9" ht="15">
      <c r="A44" s="107">
        <v>8</v>
      </c>
      <c r="B44" s="4" t="s">
        <v>123</v>
      </c>
      <c r="C44" s="4" t="s">
        <v>103</v>
      </c>
      <c r="D44" s="2">
        <v>37204</v>
      </c>
      <c r="E44" s="47">
        <v>73</v>
      </c>
      <c r="F44" s="47">
        <v>76</v>
      </c>
      <c r="G44" s="48"/>
      <c r="H44" s="48"/>
      <c r="I44" s="47">
        <f t="shared" si="1"/>
        <v>149</v>
      </c>
    </row>
    <row r="45" ht="16.5" customHeight="1">
      <c r="J45" s="13"/>
    </row>
    <row r="46" spans="1:10" ht="15.75" customHeight="1">
      <c r="A46" s="128" t="s">
        <v>139</v>
      </c>
      <c r="B46" s="129"/>
      <c r="C46" s="130"/>
      <c r="D46" s="11"/>
      <c r="E46" s="12"/>
      <c r="F46" s="12"/>
      <c r="G46" s="12"/>
      <c r="H46" s="12"/>
      <c r="I46" s="12"/>
      <c r="J46" s="13"/>
    </row>
    <row r="47" spans="1:9" s="8" customFormat="1" ht="15.75">
      <c r="A47" s="131"/>
      <c r="B47" s="132"/>
      <c r="C47" s="133"/>
      <c r="D47" s="11"/>
      <c r="E47" s="12"/>
      <c r="F47" s="12"/>
      <c r="G47" s="12"/>
      <c r="H47" s="12"/>
      <c r="I47" s="12"/>
    </row>
    <row r="48" spans="1:9" s="9" customFormat="1" ht="15">
      <c r="A48" s="103" t="s">
        <v>0</v>
      </c>
      <c r="B48" s="104" t="s">
        <v>1</v>
      </c>
      <c r="C48" s="105" t="s">
        <v>2</v>
      </c>
      <c r="D48" s="106" t="s">
        <v>3</v>
      </c>
      <c r="E48" s="105">
        <v>1</v>
      </c>
      <c r="F48" s="105">
        <v>2</v>
      </c>
      <c r="G48" s="105">
        <v>3</v>
      </c>
      <c r="H48" s="105">
        <v>4</v>
      </c>
      <c r="I48" s="105" t="s">
        <v>4</v>
      </c>
    </row>
    <row r="49" spans="1:10" ht="15">
      <c r="A49" s="107">
        <v>1</v>
      </c>
      <c r="B49" s="4" t="s">
        <v>57</v>
      </c>
      <c r="C49" s="4" t="s">
        <v>21</v>
      </c>
      <c r="D49" s="2">
        <v>35864</v>
      </c>
      <c r="E49" s="47">
        <v>92</v>
      </c>
      <c r="F49" s="47">
        <v>98</v>
      </c>
      <c r="G49" s="113"/>
      <c r="H49" s="113"/>
      <c r="I49" s="47">
        <f>SUM(E49:H49)</f>
        <v>190</v>
      </c>
      <c r="J49" s="10"/>
    </row>
    <row r="50" spans="1:10" ht="15">
      <c r="A50" s="107">
        <v>2</v>
      </c>
      <c r="B50" s="4" t="s">
        <v>73</v>
      </c>
      <c r="C50" s="4" t="s">
        <v>31</v>
      </c>
      <c r="D50" s="2">
        <v>36277</v>
      </c>
      <c r="E50" s="47">
        <v>88</v>
      </c>
      <c r="F50" s="47">
        <v>84</v>
      </c>
      <c r="G50" s="113"/>
      <c r="H50" s="113"/>
      <c r="I50" s="47">
        <f>SUM(E50:H50)</f>
        <v>172</v>
      </c>
      <c r="J50" s="10"/>
    </row>
    <row r="51" spans="1:10" ht="15">
      <c r="A51" s="107">
        <v>3</v>
      </c>
      <c r="B51" s="4" t="s">
        <v>13</v>
      </c>
      <c r="C51" s="4" t="s">
        <v>12</v>
      </c>
      <c r="D51" s="2">
        <v>36409</v>
      </c>
      <c r="E51" s="47">
        <v>72</v>
      </c>
      <c r="F51" s="47">
        <v>74</v>
      </c>
      <c r="G51" s="113"/>
      <c r="H51" s="113"/>
      <c r="I51" s="47">
        <f>SUM(E51:H51)</f>
        <v>146</v>
      </c>
      <c r="J51" s="10"/>
    </row>
    <row r="52" spans="1:10" ht="15">
      <c r="A52" s="107">
        <v>4</v>
      </c>
      <c r="B52" s="4" t="s">
        <v>162</v>
      </c>
      <c r="C52" s="4" t="s">
        <v>31</v>
      </c>
      <c r="D52" s="2">
        <v>36346</v>
      </c>
      <c r="E52" s="47"/>
      <c r="F52" s="47"/>
      <c r="G52" s="113"/>
      <c r="H52" s="113"/>
      <c r="I52" s="47">
        <f>SUM(E52:H52)</f>
        <v>0</v>
      </c>
      <c r="J52" s="10"/>
    </row>
    <row r="53" ht="9.75" customHeight="1"/>
    <row r="54" spans="1:10" ht="16.5" customHeight="1">
      <c r="A54" s="128" t="s">
        <v>132</v>
      </c>
      <c r="B54" s="129"/>
      <c r="C54" s="130"/>
      <c r="D54" s="13"/>
      <c r="E54" s="14"/>
      <c r="F54" s="14"/>
      <c r="G54" s="14"/>
      <c r="H54" s="14"/>
      <c r="I54" s="14"/>
      <c r="J54" s="15"/>
    </row>
    <row r="55" spans="1:10" ht="15.75">
      <c r="A55" s="131"/>
      <c r="B55" s="132"/>
      <c r="C55" s="133"/>
      <c r="D55" s="13"/>
      <c r="E55" s="14"/>
      <c r="F55" s="14"/>
      <c r="G55" s="14"/>
      <c r="H55" s="14"/>
      <c r="I55" s="14"/>
      <c r="J55" s="15"/>
    </row>
    <row r="56" spans="1:9" s="8" customFormat="1" ht="15">
      <c r="A56" s="103" t="s">
        <v>0</v>
      </c>
      <c r="B56" s="104" t="s">
        <v>1</v>
      </c>
      <c r="C56" s="105" t="s">
        <v>2</v>
      </c>
      <c r="D56" s="106" t="s">
        <v>3</v>
      </c>
      <c r="E56" s="105">
        <v>1</v>
      </c>
      <c r="F56" s="105">
        <v>2</v>
      </c>
      <c r="G56" s="105">
        <v>3</v>
      </c>
      <c r="H56" s="105">
        <v>4</v>
      </c>
      <c r="I56" s="105" t="s">
        <v>4</v>
      </c>
    </row>
    <row r="57" spans="1:10" s="9" customFormat="1" ht="12.75">
      <c r="A57" s="107">
        <v>1</v>
      </c>
      <c r="B57" s="4" t="s">
        <v>56</v>
      </c>
      <c r="C57" s="4" t="s">
        <v>12</v>
      </c>
      <c r="D57" s="2">
        <v>35881</v>
      </c>
      <c r="E57" s="47">
        <v>91</v>
      </c>
      <c r="F57" s="47">
        <v>91</v>
      </c>
      <c r="G57" s="113"/>
      <c r="H57" s="113"/>
      <c r="I57" s="47">
        <f>SUM(E57:H57)</f>
        <v>182</v>
      </c>
      <c r="J57" s="9" t="s">
        <v>6</v>
      </c>
    </row>
    <row r="58" spans="1:10" ht="15">
      <c r="A58" s="107">
        <v>2</v>
      </c>
      <c r="B58" s="4" t="s">
        <v>158</v>
      </c>
      <c r="C58" s="4" t="s">
        <v>103</v>
      </c>
      <c r="D58" s="2">
        <v>36161</v>
      </c>
      <c r="E58" s="47">
        <v>83</v>
      </c>
      <c r="F58" s="47">
        <v>94</v>
      </c>
      <c r="G58" s="113"/>
      <c r="H58" s="113"/>
      <c r="I58" s="47">
        <f>SUM(E58:H58)</f>
        <v>177</v>
      </c>
      <c r="J58" s="10" t="s">
        <v>6</v>
      </c>
    </row>
    <row r="59" spans="7:10" ht="8.25" customHeight="1">
      <c r="G59" s="63"/>
      <c r="H59" s="63"/>
      <c r="J59" s="15"/>
    </row>
    <row r="60" spans="1:10" ht="16.5" customHeight="1">
      <c r="A60" s="128" t="s">
        <v>133</v>
      </c>
      <c r="B60" s="129"/>
      <c r="C60" s="130"/>
      <c r="D60" s="15"/>
      <c r="E60" s="16"/>
      <c r="F60" s="16"/>
      <c r="G60" s="64"/>
      <c r="H60" s="64"/>
      <c r="I60" s="16"/>
      <c r="J60" s="15"/>
    </row>
    <row r="61" spans="1:10" ht="15.75">
      <c r="A61" s="131"/>
      <c r="B61" s="132"/>
      <c r="C61" s="133"/>
      <c r="D61" s="15"/>
      <c r="E61" s="16"/>
      <c r="F61" s="16"/>
      <c r="G61" s="64"/>
      <c r="H61" s="64"/>
      <c r="I61" s="16"/>
      <c r="J61" s="15"/>
    </row>
    <row r="62" spans="1:9" s="8" customFormat="1" ht="15">
      <c r="A62" s="103" t="s">
        <v>0</v>
      </c>
      <c r="B62" s="104" t="s">
        <v>1</v>
      </c>
      <c r="C62" s="105" t="s">
        <v>2</v>
      </c>
      <c r="D62" s="106" t="s">
        <v>3</v>
      </c>
      <c r="E62" s="105">
        <v>1</v>
      </c>
      <c r="F62" s="105">
        <v>2</v>
      </c>
      <c r="G62" s="108">
        <v>3</v>
      </c>
      <c r="H62" s="108">
        <v>4</v>
      </c>
      <c r="I62" s="105" t="s">
        <v>4</v>
      </c>
    </row>
    <row r="63" spans="1:10" ht="15">
      <c r="A63" s="107" t="s">
        <v>15</v>
      </c>
      <c r="B63" s="4" t="s">
        <v>27</v>
      </c>
      <c r="C63" s="4" t="s">
        <v>21</v>
      </c>
      <c r="D63" s="2">
        <v>35625</v>
      </c>
      <c r="E63" s="47">
        <v>94</v>
      </c>
      <c r="F63" s="47">
        <v>93</v>
      </c>
      <c r="G63" s="47">
        <v>96</v>
      </c>
      <c r="H63" s="47">
        <v>91</v>
      </c>
      <c r="I63" s="47">
        <f>SUM(E63:H63)</f>
        <v>374</v>
      </c>
      <c r="J63" s="10" t="s">
        <v>6</v>
      </c>
    </row>
    <row r="64" spans="7:10" ht="8.25" customHeight="1">
      <c r="G64" s="63"/>
      <c r="H64" s="63"/>
      <c r="J64" s="15"/>
    </row>
    <row r="65" spans="1:10" ht="15.75" customHeight="1">
      <c r="A65" s="128" t="s">
        <v>134</v>
      </c>
      <c r="B65" s="129"/>
      <c r="C65" s="130"/>
      <c r="D65" s="15"/>
      <c r="E65" s="16"/>
      <c r="F65" s="16"/>
      <c r="G65" s="64"/>
      <c r="H65" s="64"/>
      <c r="I65" s="16"/>
      <c r="J65" s="10"/>
    </row>
    <row r="66" spans="1:10" ht="15.75">
      <c r="A66" s="131"/>
      <c r="B66" s="132"/>
      <c r="C66" s="133"/>
      <c r="D66" s="15"/>
      <c r="E66" s="16"/>
      <c r="F66" s="16"/>
      <c r="G66" s="64"/>
      <c r="H66" s="64"/>
      <c r="I66" s="16"/>
      <c r="J66" s="10"/>
    </row>
    <row r="67" spans="1:10" ht="15">
      <c r="A67" s="103" t="s">
        <v>0</v>
      </c>
      <c r="B67" s="104" t="s">
        <v>1</v>
      </c>
      <c r="C67" s="105" t="s">
        <v>2</v>
      </c>
      <c r="D67" s="106" t="s">
        <v>3</v>
      </c>
      <c r="E67" s="105">
        <v>1</v>
      </c>
      <c r="F67" s="105">
        <v>2</v>
      </c>
      <c r="G67" s="108">
        <v>3</v>
      </c>
      <c r="H67" s="108">
        <v>4</v>
      </c>
      <c r="I67" s="105" t="s">
        <v>4</v>
      </c>
      <c r="J67" s="10"/>
    </row>
    <row r="68" spans="1:10" ht="15">
      <c r="A68" s="107" t="s">
        <v>15</v>
      </c>
      <c r="B68" s="4" t="s">
        <v>58</v>
      </c>
      <c r="C68" s="4" t="s">
        <v>9</v>
      </c>
      <c r="D68" s="2">
        <v>35067</v>
      </c>
      <c r="E68" s="47">
        <v>94</v>
      </c>
      <c r="F68" s="47">
        <v>99</v>
      </c>
      <c r="G68" s="47">
        <v>97</v>
      </c>
      <c r="H68" s="47">
        <v>98</v>
      </c>
      <c r="I68" s="47">
        <f>SUM(E68:H68)</f>
        <v>388</v>
      </c>
      <c r="J68" t="s">
        <v>6</v>
      </c>
    </row>
    <row r="69" spans="1:9" s="118" customFormat="1" ht="15">
      <c r="A69" s="107" t="s">
        <v>17</v>
      </c>
      <c r="B69" s="4" t="s">
        <v>124</v>
      </c>
      <c r="C69" s="4" t="s">
        <v>31</v>
      </c>
      <c r="D69" s="2">
        <v>35499</v>
      </c>
      <c r="E69" s="47">
        <v>93</v>
      </c>
      <c r="F69" s="47">
        <v>93</v>
      </c>
      <c r="G69" s="47">
        <v>93</v>
      </c>
      <c r="H69" s="47">
        <v>90</v>
      </c>
      <c r="I69" s="47">
        <f>SUM(E69:H69)</f>
        <v>369</v>
      </c>
    </row>
    <row r="70" spans="1:9" ht="15">
      <c r="A70" s="107"/>
      <c r="B70" s="4"/>
      <c r="C70" s="4"/>
      <c r="D70" s="2"/>
      <c r="E70" s="47"/>
      <c r="F70" s="47"/>
      <c r="G70" s="47"/>
      <c r="H70" s="47"/>
      <c r="I70" s="47"/>
    </row>
    <row r="71" spans="1:10" s="118" customFormat="1" ht="16.5" customHeight="1">
      <c r="A71" s="114"/>
      <c r="B71" s="115"/>
      <c r="C71" s="115"/>
      <c r="D71" s="116"/>
      <c r="E71" s="117"/>
      <c r="F71" s="117"/>
      <c r="G71" s="117"/>
      <c r="H71" s="117"/>
      <c r="I71" s="117"/>
      <c r="J71" s="119"/>
    </row>
    <row r="72" spans="7:10" ht="8.25" customHeight="1">
      <c r="G72" s="63"/>
      <c r="H72" s="63"/>
      <c r="J72" s="15"/>
    </row>
    <row r="73" spans="1:10" ht="9" customHeight="1">
      <c r="A73" s="128" t="s">
        <v>135</v>
      </c>
      <c r="B73" s="129"/>
      <c r="C73" s="130"/>
      <c r="D73" s="19"/>
      <c r="E73" s="20"/>
      <c r="F73" s="20"/>
      <c r="G73" s="65"/>
      <c r="H73" s="65"/>
      <c r="I73" s="20"/>
      <c r="J73" s="15"/>
    </row>
    <row r="74" spans="1:10" ht="16.5" customHeight="1">
      <c r="A74" s="131"/>
      <c r="B74" s="132"/>
      <c r="C74" s="133"/>
      <c r="D74" s="19"/>
      <c r="E74" s="20"/>
      <c r="F74" s="20"/>
      <c r="G74" s="65"/>
      <c r="H74" s="65"/>
      <c r="I74" s="20"/>
      <c r="J74" s="15"/>
    </row>
    <row r="75" spans="1:10" ht="15">
      <c r="A75" s="103" t="s">
        <v>0</v>
      </c>
      <c r="B75" s="104" t="s">
        <v>1</v>
      </c>
      <c r="C75" s="105" t="s">
        <v>2</v>
      </c>
      <c r="D75" s="106" t="s">
        <v>3</v>
      </c>
      <c r="E75" s="105">
        <v>1</v>
      </c>
      <c r="F75" s="105">
        <v>2</v>
      </c>
      <c r="G75" s="108">
        <v>3</v>
      </c>
      <c r="H75" s="108">
        <v>4</v>
      </c>
      <c r="I75" s="105" t="s">
        <v>4</v>
      </c>
      <c r="J75" s="15"/>
    </row>
    <row r="76" spans="1:9" s="8" customFormat="1" ht="15">
      <c r="A76" s="107" t="s">
        <v>15</v>
      </c>
      <c r="B76" s="4" t="s">
        <v>60</v>
      </c>
      <c r="C76" s="4" t="s">
        <v>9</v>
      </c>
      <c r="D76" s="2">
        <v>34768</v>
      </c>
      <c r="E76" s="47">
        <v>97</v>
      </c>
      <c r="F76" s="47">
        <v>98</v>
      </c>
      <c r="G76" s="47">
        <v>92</v>
      </c>
      <c r="H76" s="47">
        <v>95</v>
      </c>
      <c r="I76" s="47">
        <f>SUM(E76:H76)</f>
        <v>382</v>
      </c>
    </row>
    <row r="77" spans="1:10" s="9" customFormat="1" ht="12.75">
      <c r="A77" s="109">
        <v>2</v>
      </c>
      <c r="B77" s="4" t="s">
        <v>61</v>
      </c>
      <c r="C77" s="4" t="s">
        <v>9</v>
      </c>
      <c r="D77" s="2">
        <v>34598</v>
      </c>
      <c r="E77" s="47"/>
      <c r="F77" s="47"/>
      <c r="G77" s="47"/>
      <c r="H77" s="47"/>
      <c r="I77" s="47">
        <f>SUM(E77:H77)</f>
        <v>0</v>
      </c>
      <c r="J77" s="9" t="s">
        <v>6</v>
      </c>
    </row>
    <row r="78" spans="7:10" ht="8.25" customHeight="1">
      <c r="G78" s="63"/>
      <c r="H78" s="63"/>
      <c r="J78" s="15"/>
    </row>
    <row r="79" spans="1:10" ht="15.75" customHeight="1">
      <c r="A79" s="128" t="s">
        <v>136</v>
      </c>
      <c r="B79" s="129"/>
      <c r="C79" s="130"/>
      <c r="D79" s="19"/>
      <c r="E79" s="20"/>
      <c r="F79" s="20"/>
      <c r="G79" s="65"/>
      <c r="H79" s="65"/>
      <c r="I79" s="20"/>
      <c r="J79" s="10"/>
    </row>
    <row r="80" spans="1:10" ht="15.75">
      <c r="A80" s="131"/>
      <c r="B80" s="132"/>
      <c r="C80" s="133"/>
      <c r="D80" s="19"/>
      <c r="E80" s="20"/>
      <c r="F80" s="20"/>
      <c r="G80" s="65"/>
      <c r="H80" s="65"/>
      <c r="I80" s="20"/>
      <c r="J80" s="10"/>
    </row>
    <row r="81" spans="1:10" ht="15">
      <c r="A81" s="103" t="s">
        <v>0</v>
      </c>
      <c r="B81" s="104" t="s">
        <v>1</v>
      </c>
      <c r="C81" s="105" t="s">
        <v>2</v>
      </c>
      <c r="D81" s="106" t="s">
        <v>3</v>
      </c>
      <c r="E81" s="105">
        <v>1</v>
      </c>
      <c r="F81" s="105">
        <v>2</v>
      </c>
      <c r="G81" s="108">
        <v>3</v>
      </c>
      <c r="H81" s="108">
        <v>4</v>
      </c>
      <c r="I81" s="105" t="s">
        <v>4</v>
      </c>
      <c r="J81" s="10"/>
    </row>
    <row r="82" spans="1:10" ht="15">
      <c r="A82" s="107" t="s">
        <v>15</v>
      </c>
      <c r="B82" s="4" t="s">
        <v>64</v>
      </c>
      <c r="C82" s="4" t="s">
        <v>9</v>
      </c>
      <c r="D82" s="2">
        <v>34397</v>
      </c>
      <c r="E82" s="47">
        <v>96</v>
      </c>
      <c r="F82" s="47">
        <v>100</v>
      </c>
      <c r="G82" s="47">
        <v>94</v>
      </c>
      <c r="H82" s="47">
        <v>96</v>
      </c>
      <c r="I82" s="47">
        <f>SUM(E82:H82)</f>
        <v>386</v>
      </c>
      <c r="J82" s="10"/>
    </row>
    <row r="83" spans="1:10" ht="15">
      <c r="A83" s="107" t="s">
        <v>17</v>
      </c>
      <c r="B83" s="4" t="s">
        <v>125</v>
      </c>
      <c r="C83" s="4" t="s">
        <v>31</v>
      </c>
      <c r="D83" s="2">
        <v>34793</v>
      </c>
      <c r="E83" s="47">
        <v>94</v>
      </c>
      <c r="F83" s="47">
        <v>92</v>
      </c>
      <c r="G83" s="47">
        <v>95</v>
      </c>
      <c r="H83" s="47">
        <v>93</v>
      </c>
      <c r="I83" s="47">
        <f>SUM(E83:H83)</f>
        <v>374</v>
      </c>
      <c r="J83" s="10"/>
    </row>
    <row r="84" spans="1:10" ht="15">
      <c r="A84" s="107" t="s">
        <v>18</v>
      </c>
      <c r="B84" s="4" t="s">
        <v>98</v>
      </c>
      <c r="C84" s="4" t="s">
        <v>31</v>
      </c>
      <c r="D84" s="2">
        <v>34011</v>
      </c>
      <c r="E84" s="47">
        <v>94</v>
      </c>
      <c r="F84" s="47">
        <v>92</v>
      </c>
      <c r="G84" s="47">
        <v>94</v>
      </c>
      <c r="H84" s="47">
        <v>92</v>
      </c>
      <c r="I84" s="47">
        <f>SUM(E84:H84)</f>
        <v>372</v>
      </c>
      <c r="J84" s="10"/>
    </row>
    <row r="85" spans="1:10" ht="15">
      <c r="A85" s="107" t="s">
        <v>30</v>
      </c>
      <c r="B85" s="4" t="s">
        <v>94</v>
      </c>
      <c r="C85" s="4" t="s">
        <v>31</v>
      </c>
      <c r="D85" s="2">
        <v>34754</v>
      </c>
      <c r="E85" s="47">
        <v>88</v>
      </c>
      <c r="F85" s="47">
        <v>84</v>
      </c>
      <c r="G85" s="47">
        <v>90</v>
      </c>
      <c r="H85" s="47">
        <v>89</v>
      </c>
      <c r="I85" s="47">
        <f>SUM(E85:H85)</f>
        <v>351</v>
      </c>
      <c r="J85" s="21"/>
    </row>
    <row r="86" spans="7:10" ht="8.25" customHeight="1">
      <c r="G86" s="63"/>
      <c r="H86" s="63"/>
      <c r="J86" s="15"/>
    </row>
    <row r="87" spans="1:9" ht="15.75" customHeight="1">
      <c r="A87" s="128" t="s">
        <v>137</v>
      </c>
      <c r="B87" s="129"/>
      <c r="C87" s="130"/>
      <c r="D87" s="19"/>
      <c r="E87" s="20"/>
      <c r="F87" s="20"/>
      <c r="G87" s="65"/>
      <c r="H87" s="65"/>
      <c r="I87" s="20"/>
    </row>
    <row r="88" spans="1:9" ht="15.75">
      <c r="A88" s="131"/>
      <c r="B88" s="132"/>
      <c r="C88" s="133"/>
      <c r="D88" s="19"/>
      <c r="E88" s="20"/>
      <c r="F88" s="20"/>
      <c r="G88" s="65"/>
      <c r="H88" s="65"/>
      <c r="I88" s="20"/>
    </row>
    <row r="89" spans="1:9" ht="15">
      <c r="A89" s="103" t="s">
        <v>0</v>
      </c>
      <c r="B89" s="104" t="s">
        <v>1</v>
      </c>
      <c r="C89" s="105" t="s">
        <v>2</v>
      </c>
      <c r="D89" s="106" t="s">
        <v>3</v>
      </c>
      <c r="E89" s="105">
        <v>1</v>
      </c>
      <c r="F89" s="105">
        <v>2</v>
      </c>
      <c r="G89" s="108">
        <v>3</v>
      </c>
      <c r="H89" s="108">
        <v>4</v>
      </c>
      <c r="I89" s="105" t="s">
        <v>4</v>
      </c>
    </row>
    <row r="90" spans="1:9" ht="15">
      <c r="A90" s="107" t="s">
        <v>15</v>
      </c>
      <c r="B90" s="4" t="s">
        <v>55</v>
      </c>
      <c r="C90" s="4" t="s">
        <v>9</v>
      </c>
      <c r="D90" s="2">
        <v>35913</v>
      </c>
      <c r="E90" s="47">
        <v>80</v>
      </c>
      <c r="F90" s="47">
        <v>79</v>
      </c>
      <c r="G90" s="113"/>
      <c r="H90" s="113"/>
      <c r="I90" s="47">
        <f>SUM(E90:H90)</f>
        <v>159</v>
      </c>
    </row>
    <row r="91" spans="7:10" ht="8.25" customHeight="1">
      <c r="G91" s="63"/>
      <c r="H91" s="63"/>
      <c r="J91" s="15"/>
    </row>
    <row r="92" spans="1:9" ht="15.75" customHeight="1">
      <c r="A92" s="128" t="s">
        <v>138</v>
      </c>
      <c r="B92" s="129"/>
      <c r="C92" s="130"/>
      <c r="D92" s="19"/>
      <c r="E92" s="20"/>
      <c r="F92" s="20"/>
      <c r="G92" s="65"/>
      <c r="H92" s="65"/>
      <c r="I92" s="20"/>
    </row>
    <row r="93" spans="1:9" ht="15.75">
      <c r="A93" s="131"/>
      <c r="B93" s="132"/>
      <c r="C93" s="133"/>
      <c r="D93" s="19"/>
      <c r="E93" s="20"/>
      <c r="F93" s="20"/>
      <c r="G93" s="65"/>
      <c r="H93" s="65"/>
      <c r="I93" s="20"/>
    </row>
    <row r="94" spans="1:9" ht="15">
      <c r="A94" s="103" t="s">
        <v>0</v>
      </c>
      <c r="B94" s="104" t="s">
        <v>1</v>
      </c>
      <c r="C94" s="105" t="s">
        <v>2</v>
      </c>
      <c r="D94" s="106" t="s">
        <v>3</v>
      </c>
      <c r="E94" s="105">
        <v>1</v>
      </c>
      <c r="F94" s="105">
        <v>2</v>
      </c>
      <c r="G94" s="108">
        <v>3</v>
      </c>
      <c r="H94" s="108">
        <v>4</v>
      </c>
      <c r="I94" s="105" t="s">
        <v>4</v>
      </c>
    </row>
    <row r="95" spans="1:9" ht="15">
      <c r="A95" s="107" t="s">
        <v>15</v>
      </c>
      <c r="B95" s="4" t="s">
        <v>23</v>
      </c>
      <c r="C95" s="4" t="s">
        <v>9</v>
      </c>
      <c r="D95" s="2">
        <v>35316</v>
      </c>
      <c r="E95" s="47">
        <v>75</v>
      </c>
      <c r="F95" s="47">
        <v>77</v>
      </c>
      <c r="G95" s="47">
        <v>78</v>
      </c>
      <c r="H95" s="47">
        <v>71</v>
      </c>
      <c r="I95" s="47">
        <f>SUM(E95:H95)</f>
        <v>301</v>
      </c>
    </row>
    <row r="96" spans="1:9" ht="15">
      <c r="A96" s="109">
        <v>2</v>
      </c>
      <c r="B96" s="4" t="s">
        <v>126</v>
      </c>
      <c r="C96" s="4" t="s">
        <v>9</v>
      </c>
      <c r="D96" s="2">
        <v>35124</v>
      </c>
      <c r="E96" s="47">
        <v>80</v>
      </c>
      <c r="F96" s="47">
        <v>82</v>
      </c>
      <c r="G96" s="47">
        <v>70</v>
      </c>
      <c r="H96" s="47">
        <v>73</v>
      </c>
      <c r="I96" s="47">
        <f>SUM(E96:H96)</f>
        <v>305</v>
      </c>
    </row>
    <row r="97" spans="1:9" ht="15">
      <c r="A97" s="25"/>
      <c r="B97" s="26"/>
      <c r="C97" s="26"/>
      <c r="D97" s="5"/>
      <c r="E97" s="27"/>
      <c r="F97" s="27"/>
      <c r="G97" s="27"/>
      <c r="H97" s="27"/>
      <c r="I97" s="27"/>
    </row>
    <row r="98" spans="1:9" ht="15">
      <c r="A98" s="143" t="s">
        <v>33</v>
      </c>
      <c r="B98" s="143"/>
      <c r="C98" s="143"/>
      <c r="D98" s="143"/>
      <c r="E98" s="143"/>
      <c r="F98" s="143"/>
      <c r="G98" s="143"/>
      <c r="H98" s="143"/>
      <c r="I98" s="143"/>
    </row>
    <row r="99" spans="1:9" ht="15.75">
      <c r="A99" s="23"/>
      <c r="B99" s="23"/>
      <c r="C99" s="23"/>
      <c r="D99" s="21"/>
      <c r="E99" s="21"/>
      <c r="F99" s="21"/>
      <c r="G99" s="21"/>
      <c r="H99" s="21"/>
      <c r="I99" s="21"/>
    </row>
    <row r="100" spans="1:9" ht="15.75">
      <c r="A100" s="142" t="s">
        <v>34</v>
      </c>
      <c r="B100" s="142"/>
      <c r="C100" s="142"/>
      <c r="D100" s="21"/>
      <c r="E100" s="23"/>
      <c r="F100" s="23"/>
      <c r="G100" s="22" t="s">
        <v>35</v>
      </c>
      <c r="H100" s="22"/>
      <c r="I100" s="22"/>
    </row>
    <row r="101" spans="1:9" ht="15.75">
      <c r="A101" s="24"/>
      <c r="B101" s="24"/>
      <c r="C101" s="24"/>
      <c r="D101" s="21"/>
      <c r="E101" s="23"/>
      <c r="F101" s="23"/>
      <c r="G101" s="23"/>
      <c r="H101" s="23"/>
      <c r="I101" s="23"/>
    </row>
    <row r="102" spans="1:9" ht="15.75">
      <c r="A102" s="142" t="s">
        <v>36</v>
      </c>
      <c r="B102" s="142"/>
      <c r="C102" s="142"/>
      <c r="D102" s="21"/>
      <c r="E102" s="23"/>
      <c r="F102" s="23"/>
      <c r="G102" s="22" t="s">
        <v>37</v>
      </c>
      <c r="H102" s="22"/>
      <c r="I102" s="22"/>
    </row>
    <row r="104" spans="1:9" ht="15.75">
      <c r="A104" s="142"/>
      <c r="B104" s="142"/>
      <c r="C104" s="142"/>
      <c r="D104" s="21"/>
      <c r="E104" s="23"/>
      <c r="F104" s="23"/>
      <c r="G104" s="22"/>
      <c r="H104" s="22"/>
      <c r="I104" s="22"/>
    </row>
    <row r="105" spans="1:9" ht="15.75">
      <c r="A105" s="24"/>
      <c r="B105" s="24"/>
      <c r="C105" s="24"/>
      <c r="D105" s="21"/>
      <c r="E105" s="23"/>
      <c r="F105" s="23"/>
      <c r="G105" s="23"/>
      <c r="H105" s="23"/>
      <c r="I105" s="23"/>
    </row>
    <row r="106" spans="1:9" ht="15.75">
      <c r="A106" s="142"/>
      <c r="B106" s="142"/>
      <c r="C106" s="142"/>
      <c r="D106" s="21"/>
      <c r="E106" s="23"/>
      <c r="F106" s="23"/>
      <c r="G106" s="22"/>
      <c r="H106" s="22"/>
      <c r="I106" s="22"/>
    </row>
  </sheetData>
  <sheetProtection/>
  <mergeCells count="18">
    <mergeCell ref="A100:C100"/>
    <mergeCell ref="A102:C102"/>
    <mergeCell ref="A104:C104"/>
    <mergeCell ref="A106:C106"/>
    <mergeCell ref="A54:C55"/>
    <mergeCell ref="A60:C61"/>
    <mergeCell ref="A65:C66"/>
    <mergeCell ref="A73:C74"/>
    <mergeCell ref="A79:C80"/>
    <mergeCell ref="A87:C88"/>
    <mergeCell ref="A92:C93"/>
    <mergeCell ref="A98:I98"/>
    <mergeCell ref="A34:C35"/>
    <mergeCell ref="A46:C47"/>
    <mergeCell ref="B1:D1"/>
    <mergeCell ref="B2:D2"/>
    <mergeCell ref="B3:D3"/>
    <mergeCell ref="A6:C7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H75" sqref="H75"/>
    </sheetView>
  </sheetViews>
  <sheetFormatPr defaultColWidth="11.421875" defaultRowHeight="15"/>
  <cols>
    <col min="1" max="1" width="6.00390625" style="0" customWidth="1"/>
    <col min="2" max="2" width="25.57421875" style="0" customWidth="1"/>
    <col min="3" max="3" width="16.7109375" style="0" customWidth="1"/>
    <col min="4" max="4" width="10.421875" style="0" customWidth="1"/>
    <col min="5" max="5" width="5.57421875" style="0" customWidth="1"/>
    <col min="6" max="6" width="5.8515625" style="0" customWidth="1"/>
    <col min="7" max="7" width="6.140625" style="0" customWidth="1"/>
    <col min="8" max="8" width="5.8515625" style="0" customWidth="1"/>
    <col min="9" max="9" width="8.28125" style="0" customWidth="1"/>
    <col min="10" max="11" width="1.8515625" style="0" customWidth="1"/>
  </cols>
  <sheetData>
    <row r="1" spans="2:4" ht="19.5" customHeight="1">
      <c r="B1" s="134" t="s">
        <v>51</v>
      </c>
      <c r="C1" s="134"/>
      <c r="D1" s="134"/>
    </row>
    <row r="2" spans="2:4" ht="21" customHeight="1">
      <c r="B2" s="135" t="s">
        <v>101</v>
      </c>
      <c r="C2" s="135"/>
      <c r="D2" s="135"/>
    </row>
    <row r="3" spans="2:4" ht="18">
      <c r="B3" s="136" t="s">
        <v>141</v>
      </c>
      <c r="C3" s="136"/>
      <c r="D3" s="136"/>
    </row>
    <row r="4" spans="2:4" ht="11.25" customHeight="1">
      <c r="B4" s="1"/>
      <c r="C4" s="1"/>
      <c r="D4" s="1"/>
    </row>
    <row r="5" ht="11.25" customHeight="1"/>
    <row r="6" spans="1:9" s="9" customFormat="1" ht="13.5" customHeight="1">
      <c r="A6" s="128" t="s">
        <v>130</v>
      </c>
      <c r="B6" s="137"/>
      <c r="C6" s="138"/>
      <c r="D6" s="102"/>
      <c r="E6" s="102"/>
      <c r="F6" s="102"/>
      <c r="G6" s="102"/>
      <c r="H6" s="102"/>
      <c r="I6" s="102"/>
    </row>
    <row r="7" spans="1:9" s="9" customFormat="1" ht="12.75">
      <c r="A7" s="139"/>
      <c r="B7" s="140"/>
      <c r="C7" s="141"/>
      <c r="D7" s="102"/>
      <c r="E7" s="102"/>
      <c r="F7" s="102"/>
      <c r="G7" s="102"/>
      <c r="H7" s="102"/>
      <c r="I7" s="102"/>
    </row>
    <row r="8" spans="1:9" s="8" customFormat="1" ht="15">
      <c r="A8" s="103" t="s">
        <v>0</v>
      </c>
      <c r="B8" s="104" t="s">
        <v>1</v>
      </c>
      <c r="C8" s="105" t="s">
        <v>2</v>
      </c>
      <c r="D8" s="106" t="s">
        <v>3</v>
      </c>
      <c r="E8" s="105">
        <v>1</v>
      </c>
      <c r="F8" s="105">
        <v>2</v>
      </c>
      <c r="G8" s="105">
        <v>3</v>
      </c>
      <c r="H8" s="105">
        <v>4</v>
      </c>
      <c r="I8" s="105" t="s">
        <v>4</v>
      </c>
    </row>
    <row r="9" spans="1:9" s="9" customFormat="1" ht="12.75">
      <c r="A9" s="107">
        <v>1</v>
      </c>
      <c r="B9" s="4" t="s">
        <v>53</v>
      </c>
      <c r="C9" s="4" t="s">
        <v>103</v>
      </c>
      <c r="D9" s="2">
        <v>36703</v>
      </c>
      <c r="E9" s="47">
        <v>97</v>
      </c>
      <c r="F9" s="47">
        <v>97</v>
      </c>
      <c r="G9" s="48"/>
      <c r="H9" s="48"/>
      <c r="I9" s="47">
        <f aca="true" t="shared" si="0" ref="I9:I20">SUM(E9:H9)</f>
        <v>194</v>
      </c>
    </row>
    <row r="10" spans="1:10" ht="15">
      <c r="A10" s="107">
        <v>2</v>
      </c>
      <c r="B10" s="4" t="s">
        <v>11</v>
      </c>
      <c r="C10" s="4" t="s">
        <v>9</v>
      </c>
      <c r="D10" s="2">
        <v>36780</v>
      </c>
      <c r="E10" s="47">
        <v>98</v>
      </c>
      <c r="F10" s="47">
        <v>94</v>
      </c>
      <c r="G10" s="48"/>
      <c r="H10" s="48"/>
      <c r="I10" s="47">
        <f t="shared" si="0"/>
        <v>192</v>
      </c>
      <c r="J10" s="10"/>
    </row>
    <row r="11" spans="1:10" ht="15">
      <c r="A11" s="107">
        <v>3</v>
      </c>
      <c r="B11" s="4" t="s">
        <v>54</v>
      </c>
      <c r="C11" s="110" t="s">
        <v>103</v>
      </c>
      <c r="D11" s="2">
        <v>37040</v>
      </c>
      <c r="E11" s="47">
        <v>96</v>
      </c>
      <c r="F11" s="47">
        <v>94</v>
      </c>
      <c r="G11" s="48"/>
      <c r="H11" s="48"/>
      <c r="I11" s="47">
        <f t="shared" si="0"/>
        <v>190</v>
      </c>
      <c r="J11" s="10"/>
    </row>
    <row r="12" spans="1:10" ht="15">
      <c r="A12" s="107">
        <v>4</v>
      </c>
      <c r="B12" s="4" t="s">
        <v>77</v>
      </c>
      <c r="C12" s="4" t="s">
        <v>9</v>
      </c>
      <c r="D12" s="2">
        <v>36825</v>
      </c>
      <c r="E12" s="47">
        <v>95</v>
      </c>
      <c r="F12" s="47">
        <v>91</v>
      </c>
      <c r="G12" s="48"/>
      <c r="H12" s="48"/>
      <c r="I12" s="47">
        <f t="shared" si="0"/>
        <v>186</v>
      </c>
      <c r="J12" s="10"/>
    </row>
    <row r="13" spans="1:10" ht="15">
      <c r="A13" s="107">
        <v>5</v>
      </c>
      <c r="B13" s="4" t="s">
        <v>116</v>
      </c>
      <c r="C13" s="4" t="s">
        <v>9</v>
      </c>
      <c r="D13" s="2">
        <v>37081</v>
      </c>
      <c r="E13" s="47">
        <v>91</v>
      </c>
      <c r="F13" s="47">
        <v>94</v>
      </c>
      <c r="G13" s="48"/>
      <c r="H13" s="48"/>
      <c r="I13" s="47">
        <f t="shared" si="0"/>
        <v>185</v>
      </c>
      <c r="J13" s="10"/>
    </row>
    <row r="14" spans="1:10" ht="15">
      <c r="A14" s="107">
        <v>6</v>
      </c>
      <c r="B14" s="4" t="s">
        <v>81</v>
      </c>
      <c r="C14" s="4" t="s">
        <v>12</v>
      </c>
      <c r="D14" s="2">
        <v>36892</v>
      </c>
      <c r="E14" s="47">
        <v>89</v>
      </c>
      <c r="F14" s="47">
        <v>88</v>
      </c>
      <c r="G14" s="48"/>
      <c r="H14" s="48"/>
      <c r="I14" s="47">
        <f t="shared" si="0"/>
        <v>177</v>
      </c>
      <c r="J14" s="10"/>
    </row>
    <row r="15" spans="1:9" ht="15">
      <c r="A15" s="107">
        <v>7</v>
      </c>
      <c r="B15" s="4" t="s">
        <v>104</v>
      </c>
      <c r="C15" s="4" t="s">
        <v>31</v>
      </c>
      <c r="D15" s="2">
        <v>37404</v>
      </c>
      <c r="E15" s="47">
        <v>85</v>
      </c>
      <c r="F15" s="47">
        <v>91</v>
      </c>
      <c r="G15" s="48"/>
      <c r="H15" s="48"/>
      <c r="I15" s="47">
        <f t="shared" si="0"/>
        <v>176</v>
      </c>
    </row>
    <row r="16" spans="1:9" ht="15">
      <c r="A16" s="107">
        <v>8</v>
      </c>
      <c r="B16" s="4" t="s">
        <v>128</v>
      </c>
      <c r="C16" s="4" t="s">
        <v>103</v>
      </c>
      <c r="D16" s="2">
        <v>37755</v>
      </c>
      <c r="E16" s="47">
        <v>86</v>
      </c>
      <c r="F16" s="47">
        <v>89</v>
      </c>
      <c r="G16" s="48"/>
      <c r="H16" s="48"/>
      <c r="I16" s="47">
        <f t="shared" si="0"/>
        <v>175</v>
      </c>
    </row>
    <row r="17" spans="1:9" ht="15">
      <c r="A17" s="107">
        <v>9</v>
      </c>
      <c r="B17" s="4" t="s">
        <v>106</v>
      </c>
      <c r="C17" s="4" t="s">
        <v>103</v>
      </c>
      <c r="D17" s="2">
        <v>37842</v>
      </c>
      <c r="E17" s="47">
        <v>85</v>
      </c>
      <c r="F17" s="47">
        <v>84</v>
      </c>
      <c r="G17" s="48"/>
      <c r="H17" s="48"/>
      <c r="I17" s="47">
        <f t="shared" si="0"/>
        <v>169</v>
      </c>
    </row>
    <row r="18" spans="1:9" ht="15">
      <c r="A18" s="107">
        <v>10</v>
      </c>
      <c r="B18" s="4" t="s">
        <v>79</v>
      </c>
      <c r="C18" s="4" t="s">
        <v>12</v>
      </c>
      <c r="D18" s="2">
        <v>37600</v>
      </c>
      <c r="E18" s="47">
        <v>78</v>
      </c>
      <c r="F18" s="47">
        <v>87</v>
      </c>
      <c r="G18" s="48"/>
      <c r="H18" s="48"/>
      <c r="I18" s="47">
        <f t="shared" si="0"/>
        <v>165</v>
      </c>
    </row>
    <row r="19" spans="1:9" ht="15">
      <c r="A19" s="107">
        <v>11</v>
      </c>
      <c r="B19" s="4" t="s">
        <v>112</v>
      </c>
      <c r="C19" s="4" t="s">
        <v>9</v>
      </c>
      <c r="D19" s="2">
        <v>36791</v>
      </c>
      <c r="E19" s="47">
        <v>83</v>
      </c>
      <c r="F19" s="47">
        <v>82</v>
      </c>
      <c r="G19" s="48"/>
      <c r="H19" s="48"/>
      <c r="I19" s="47">
        <f t="shared" si="0"/>
        <v>165</v>
      </c>
    </row>
    <row r="20" spans="1:9" ht="15">
      <c r="A20" s="107">
        <v>12</v>
      </c>
      <c r="B20" s="4" t="s">
        <v>113</v>
      </c>
      <c r="C20" s="4" t="s">
        <v>9</v>
      </c>
      <c r="D20" s="2">
        <v>38081</v>
      </c>
      <c r="E20" s="47">
        <v>83</v>
      </c>
      <c r="F20" s="47">
        <v>82</v>
      </c>
      <c r="G20" s="48"/>
      <c r="H20" s="48"/>
      <c r="I20" s="47">
        <f t="shared" si="0"/>
        <v>165</v>
      </c>
    </row>
    <row r="21" spans="1:9" ht="15">
      <c r="A21" s="107">
        <v>13</v>
      </c>
      <c r="B21" s="4" t="s">
        <v>115</v>
      </c>
      <c r="C21" s="4" t="s">
        <v>12</v>
      </c>
      <c r="D21" s="2">
        <v>37323</v>
      </c>
      <c r="E21" s="47">
        <v>82</v>
      </c>
      <c r="F21" s="47">
        <v>80</v>
      </c>
      <c r="G21" s="48"/>
      <c r="H21" s="48"/>
      <c r="I21" s="47">
        <f>SUM(E21:F21)</f>
        <v>162</v>
      </c>
    </row>
    <row r="22" spans="1:9" ht="15">
      <c r="A22" s="107" t="s">
        <v>109</v>
      </c>
      <c r="B22" s="4" t="s">
        <v>111</v>
      </c>
      <c r="C22" s="4" t="s">
        <v>9</v>
      </c>
      <c r="D22" s="2">
        <v>37220</v>
      </c>
      <c r="E22" s="47">
        <v>83</v>
      </c>
      <c r="F22" s="47">
        <v>79</v>
      </c>
      <c r="G22" s="48"/>
      <c r="H22" s="48"/>
      <c r="I22" s="47">
        <f>SUM(E22:F22)</f>
        <v>162</v>
      </c>
    </row>
    <row r="23" spans="1:9" ht="15">
      <c r="A23" s="107">
        <v>15</v>
      </c>
      <c r="B23" s="4" t="s">
        <v>110</v>
      </c>
      <c r="C23" s="4" t="s">
        <v>9</v>
      </c>
      <c r="D23" s="2">
        <v>37884</v>
      </c>
      <c r="E23" s="47">
        <v>84</v>
      </c>
      <c r="F23" s="47">
        <v>78</v>
      </c>
      <c r="G23" s="48"/>
      <c r="H23" s="48"/>
      <c r="I23" s="47">
        <f>SUM(E23:F23)</f>
        <v>162</v>
      </c>
    </row>
    <row r="24" spans="1:9" ht="15.75" customHeight="1">
      <c r="A24" s="107">
        <v>16</v>
      </c>
      <c r="B24" s="4" t="s">
        <v>129</v>
      </c>
      <c r="C24" s="4" t="s">
        <v>12</v>
      </c>
      <c r="D24" s="2">
        <v>37861</v>
      </c>
      <c r="E24" s="47">
        <v>76</v>
      </c>
      <c r="F24" s="47">
        <v>77</v>
      </c>
      <c r="G24" s="48"/>
      <c r="H24" s="48"/>
      <c r="I24" s="47">
        <f aca="true" t="shared" si="1" ref="I24:I32">SUM(E24:H24)</f>
        <v>153</v>
      </c>
    </row>
    <row r="25" spans="1:9" ht="15">
      <c r="A25" s="107">
        <v>17</v>
      </c>
      <c r="B25" s="4" t="s">
        <v>108</v>
      </c>
      <c r="C25" s="4" t="s">
        <v>9</v>
      </c>
      <c r="D25" s="2">
        <v>36664</v>
      </c>
      <c r="E25" s="47">
        <v>71</v>
      </c>
      <c r="F25" s="47">
        <v>78</v>
      </c>
      <c r="G25" s="48"/>
      <c r="H25" s="48"/>
      <c r="I25" s="47">
        <f t="shared" si="1"/>
        <v>149</v>
      </c>
    </row>
    <row r="26" spans="1:9" s="8" customFormat="1" ht="15">
      <c r="A26" s="107">
        <v>18</v>
      </c>
      <c r="B26" s="4" t="s">
        <v>105</v>
      </c>
      <c r="C26" s="4" t="s">
        <v>12</v>
      </c>
      <c r="D26" s="2">
        <v>36943</v>
      </c>
      <c r="E26" s="47">
        <v>74</v>
      </c>
      <c r="F26" s="47">
        <v>75</v>
      </c>
      <c r="G26" s="48"/>
      <c r="H26" s="48"/>
      <c r="I26" s="47">
        <f t="shared" si="1"/>
        <v>149</v>
      </c>
    </row>
    <row r="27" spans="1:9" s="9" customFormat="1" ht="12.75">
      <c r="A27" s="107">
        <v>19</v>
      </c>
      <c r="B27" s="4" t="s">
        <v>161</v>
      </c>
      <c r="C27" s="4" t="s">
        <v>12</v>
      </c>
      <c r="D27" s="2">
        <v>37448</v>
      </c>
      <c r="E27" s="47">
        <v>72</v>
      </c>
      <c r="F27" s="47">
        <v>58</v>
      </c>
      <c r="G27" s="48"/>
      <c r="H27" s="48"/>
      <c r="I27" s="47">
        <f t="shared" si="1"/>
        <v>130</v>
      </c>
    </row>
    <row r="28" spans="1:10" ht="15">
      <c r="A28" s="107">
        <v>20</v>
      </c>
      <c r="B28" s="4" t="s">
        <v>80</v>
      </c>
      <c r="C28" s="4" t="s">
        <v>12</v>
      </c>
      <c r="D28" s="2">
        <v>36536</v>
      </c>
      <c r="E28" s="47"/>
      <c r="F28" s="47"/>
      <c r="G28" s="48"/>
      <c r="H28" s="48"/>
      <c r="I28" s="47">
        <f t="shared" si="1"/>
        <v>0</v>
      </c>
      <c r="J28" s="10"/>
    </row>
    <row r="29" spans="1:10" ht="15">
      <c r="A29" s="107">
        <v>21</v>
      </c>
      <c r="B29" s="4" t="s">
        <v>157</v>
      </c>
      <c r="C29" s="4" t="s">
        <v>103</v>
      </c>
      <c r="D29" s="2">
        <v>37707</v>
      </c>
      <c r="E29" s="47"/>
      <c r="F29" s="47"/>
      <c r="G29" s="48"/>
      <c r="H29" s="48"/>
      <c r="I29" s="47">
        <f t="shared" si="1"/>
        <v>0</v>
      </c>
      <c r="J29" s="10"/>
    </row>
    <row r="30" spans="1:9" ht="15">
      <c r="A30" s="107">
        <v>22</v>
      </c>
      <c r="B30" s="4" t="s">
        <v>107</v>
      </c>
      <c r="C30" s="4" t="s">
        <v>31</v>
      </c>
      <c r="D30" s="2">
        <v>36699</v>
      </c>
      <c r="E30" s="47"/>
      <c r="F30" s="47"/>
      <c r="G30" s="48"/>
      <c r="H30" s="48"/>
      <c r="I30" s="47">
        <f t="shared" si="1"/>
        <v>0</v>
      </c>
    </row>
    <row r="31" spans="1:9" ht="15.75" customHeight="1">
      <c r="A31" s="107">
        <v>23</v>
      </c>
      <c r="B31" s="4" t="s">
        <v>159</v>
      </c>
      <c r="C31" s="4" t="s">
        <v>9</v>
      </c>
      <c r="D31" s="2"/>
      <c r="E31" s="47"/>
      <c r="F31" s="47"/>
      <c r="G31" s="48"/>
      <c r="H31" s="48"/>
      <c r="I31" s="47">
        <f t="shared" si="1"/>
        <v>0</v>
      </c>
    </row>
    <row r="32" spans="1:9" ht="15.75" customHeight="1">
      <c r="A32" s="107" t="s">
        <v>160</v>
      </c>
      <c r="B32" s="4" t="s">
        <v>114</v>
      </c>
      <c r="C32" s="4" t="s">
        <v>31</v>
      </c>
      <c r="D32" s="2">
        <v>36596</v>
      </c>
      <c r="E32" s="47"/>
      <c r="F32" s="47"/>
      <c r="G32" s="48"/>
      <c r="H32" s="48"/>
      <c r="I32" s="47">
        <f t="shared" si="1"/>
        <v>0</v>
      </c>
    </row>
    <row r="33" spans="1:9" s="8" customFormat="1" ht="15">
      <c r="A33"/>
      <c r="B33"/>
      <c r="C33"/>
      <c r="D33"/>
      <c r="E33"/>
      <c r="F33"/>
      <c r="G33"/>
      <c r="H33"/>
      <c r="I33"/>
    </row>
    <row r="34" spans="1:9" s="9" customFormat="1" ht="15" customHeight="1">
      <c r="A34" s="128" t="s">
        <v>131</v>
      </c>
      <c r="B34" s="129"/>
      <c r="C34" s="130"/>
      <c r="D34"/>
      <c r="E34"/>
      <c r="F34"/>
      <c r="G34"/>
      <c r="H34"/>
      <c r="I34"/>
    </row>
    <row r="35" spans="1:10" ht="15">
      <c r="A35" s="131"/>
      <c r="B35" s="132"/>
      <c r="C35" s="133"/>
      <c r="J35" s="10"/>
    </row>
    <row r="36" spans="1:10" ht="15">
      <c r="A36" s="103" t="s">
        <v>0</v>
      </c>
      <c r="B36" s="104" t="s">
        <v>1</v>
      </c>
      <c r="C36" s="105" t="s">
        <v>2</v>
      </c>
      <c r="D36" s="106" t="s">
        <v>3</v>
      </c>
      <c r="E36" s="105">
        <v>1</v>
      </c>
      <c r="F36" s="105">
        <v>2</v>
      </c>
      <c r="G36" s="105">
        <v>3</v>
      </c>
      <c r="H36" s="105">
        <v>4</v>
      </c>
      <c r="I36" s="105" t="s">
        <v>4</v>
      </c>
      <c r="J36" s="10"/>
    </row>
    <row r="37" spans="1:10" ht="15">
      <c r="A37" s="107" t="s">
        <v>15</v>
      </c>
      <c r="B37" s="4" t="s">
        <v>121</v>
      </c>
      <c r="C37" s="4" t="s">
        <v>118</v>
      </c>
      <c r="D37" s="2">
        <v>36843</v>
      </c>
      <c r="E37" s="47">
        <v>94</v>
      </c>
      <c r="F37" s="47">
        <v>97</v>
      </c>
      <c r="G37" s="48"/>
      <c r="H37" s="48"/>
      <c r="I37" s="47">
        <f aca="true" t="shared" si="2" ref="I37:I44">SUM(E37:H37)</f>
        <v>191</v>
      </c>
      <c r="J37" s="10"/>
    </row>
    <row r="38" spans="1:10" ht="15">
      <c r="A38" s="107" t="s">
        <v>17</v>
      </c>
      <c r="B38" s="4" t="s">
        <v>99</v>
      </c>
      <c r="C38" s="4" t="s">
        <v>12</v>
      </c>
      <c r="D38" s="2">
        <v>37386</v>
      </c>
      <c r="E38" s="47">
        <v>93</v>
      </c>
      <c r="F38" s="47">
        <v>96</v>
      </c>
      <c r="G38" s="48"/>
      <c r="H38" s="48"/>
      <c r="I38" s="47">
        <f t="shared" si="2"/>
        <v>189</v>
      </c>
      <c r="J38" s="10"/>
    </row>
    <row r="39" spans="1:10" ht="15">
      <c r="A39" s="107">
        <v>3</v>
      </c>
      <c r="B39" s="4" t="s">
        <v>117</v>
      </c>
      <c r="C39" s="4" t="s">
        <v>118</v>
      </c>
      <c r="D39" s="2">
        <v>36560</v>
      </c>
      <c r="E39" s="47">
        <v>93</v>
      </c>
      <c r="F39" s="47">
        <v>93</v>
      </c>
      <c r="G39" s="48"/>
      <c r="H39" s="48"/>
      <c r="I39" s="47">
        <f t="shared" si="2"/>
        <v>186</v>
      </c>
      <c r="J39" s="10"/>
    </row>
    <row r="40" spans="1:9" ht="15">
      <c r="A40" s="107">
        <v>4</v>
      </c>
      <c r="B40" s="4" t="s">
        <v>120</v>
      </c>
      <c r="C40" s="4" t="s">
        <v>103</v>
      </c>
      <c r="D40" s="2">
        <v>37694</v>
      </c>
      <c r="E40" s="47">
        <v>92</v>
      </c>
      <c r="F40" s="47">
        <v>90</v>
      </c>
      <c r="G40" s="48"/>
      <c r="H40" s="48"/>
      <c r="I40" s="47">
        <f t="shared" si="2"/>
        <v>182</v>
      </c>
    </row>
    <row r="41" spans="1:9" ht="15">
      <c r="A41" s="107">
        <v>5</v>
      </c>
      <c r="B41" s="4" t="s">
        <v>100</v>
      </c>
      <c r="C41" s="4" t="s">
        <v>12</v>
      </c>
      <c r="D41" s="2">
        <v>36882</v>
      </c>
      <c r="E41" s="47">
        <v>88</v>
      </c>
      <c r="F41" s="47">
        <v>92</v>
      </c>
      <c r="G41" s="48"/>
      <c r="H41" s="48"/>
      <c r="I41" s="47">
        <f t="shared" si="2"/>
        <v>180</v>
      </c>
    </row>
    <row r="42" spans="1:9" ht="15">
      <c r="A42" s="107">
        <v>6</v>
      </c>
      <c r="B42" s="4" t="s">
        <v>122</v>
      </c>
      <c r="C42" s="4" t="s">
        <v>118</v>
      </c>
      <c r="D42" s="2">
        <v>37541</v>
      </c>
      <c r="E42" s="47">
        <v>74</v>
      </c>
      <c r="F42" s="47">
        <v>89</v>
      </c>
      <c r="G42" s="48"/>
      <c r="H42" s="48"/>
      <c r="I42" s="47">
        <f t="shared" si="2"/>
        <v>163</v>
      </c>
    </row>
    <row r="43" spans="1:9" ht="15">
      <c r="A43" s="107">
        <v>7</v>
      </c>
      <c r="B43" s="4" t="s">
        <v>119</v>
      </c>
      <c r="C43" s="4" t="s">
        <v>118</v>
      </c>
      <c r="D43" s="2">
        <v>37574</v>
      </c>
      <c r="E43" s="47">
        <v>75</v>
      </c>
      <c r="F43" s="47">
        <v>88</v>
      </c>
      <c r="G43" s="48"/>
      <c r="H43" s="48"/>
      <c r="I43" s="47">
        <f t="shared" si="2"/>
        <v>163</v>
      </c>
    </row>
    <row r="44" spans="1:9" ht="15">
      <c r="A44" s="107">
        <v>8</v>
      </c>
      <c r="B44" s="4" t="s">
        <v>123</v>
      </c>
      <c r="C44" s="4" t="s">
        <v>103</v>
      </c>
      <c r="D44" s="2">
        <v>37204</v>
      </c>
      <c r="E44" s="47">
        <v>84</v>
      </c>
      <c r="F44" s="47">
        <v>79</v>
      </c>
      <c r="G44" s="48"/>
      <c r="H44" s="48"/>
      <c r="I44" s="47">
        <f t="shared" si="2"/>
        <v>163</v>
      </c>
    </row>
    <row r="45" ht="16.5" customHeight="1">
      <c r="J45" s="13"/>
    </row>
    <row r="46" spans="1:10" ht="15.75" customHeight="1">
      <c r="A46" s="128" t="s">
        <v>139</v>
      </c>
      <c r="B46" s="129"/>
      <c r="C46" s="130"/>
      <c r="D46" s="11"/>
      <c r="E46" s="12"/>
      <c r="F46" s="12"/>
      <c r="G46" s="12"/>
      <c r="H46" s="12"/>
      <c r="I46" s="12"/>
      <c r="J46" s="13"/>
    </row>
    <row r="47" spans="1:9" s="8" customFormat="1" ht="15.75">
      <c r="A47" s="131"/>
      <c r="B47" s="132"/>
      <c r="C47" s="133"/>
      <c r="D47" s="11"/>
      <c r="E47" s="12"/>
      <c r="F47" s="12"/>
      <c r="G47" s="12"/>
      <c r="H47" s="12"/>
      <c r="I47" s="12"/>
    </row>
    <row r="48" spans="1:9" s="9" customFormat="1" ht="15">
      <c r="A48" s="103" t="s">
        <v>0</v>
      </c>
      <c r="B48" s="104" t="s">
        <v>1</v>
      </c>
      <c r="C48" s="105" t="s">
        <v>2</v>
      </c>
      <c r="D48" s="106" t="s">
        <v>3</v>
      </c>
      <c r="E48" s="105">
        <v>1</v>
      </c>
      <c r="F48" s="105">
        <v>2</v>
      </c>
      <c r="G48" s="105">
        <v>3</v>
      </c>
      <c r="H48" s="105">
        <v>4</v>
      </c>
      <c r="I48" s="105" t="s">
        <v>4</v>
      </c>
    </row>
    <row r="49" spans="1:10" ht="15">
      <c r="A49" s="107">
        <v>1</v>
      </c>
      <c r="B49" s="4" t="s">
        <v>57</v>
      </c>
      <c r="C49" s="4" t="s">
        <v>21</v>
      </c>
      <c r="D49" s="2">
        <v>35864</v>
      </c>
      <c r="E49" s="47">
        <v>95</v>
      </c>
      <c r="F49" s="47">
        <v>91</v>
      </c>
      <c r="G49" s="113"/>
      <c r="H49" s="113"/>
      <c r="I49" s="47">
        <f>SUM(E49:H49)</f>
        <v>186</v>
      </c>
      <c r="J49" s="10"/>
    </row>
    <row r="50" spans="1:10" ht="15">
      <c r="A50" s="107">
        <v>2</v>
      </c>
      <c r="B50" s="4" t="s">
        <v>73</v>
      </c>
      <c r="C50" s="4" t="s">
        <v>31</v>
      </c>
      <c r="D50" s="2">
        <v>36277</v>
      </c>
      <c r="E50" s="47">
        <v>84</v>
      </c>
      <c r="F50" s="47">
        <v>85</v>
      </c>
      <c r="G50" s="113"/>
      <c r="H50" s="113"/>
      <c r="I50" s="47">
        <f>SUM(E50:H50)</f>
        <v>169</v>
      </c>
      <c r="J50" s="10"/>
    </row>
    <row r="51" spans="1:10" ht="15">
      <c r="A51" s="107">
        <v>3</v>
      </c>
      <c r="B51" s="4" t="s">
        <v>13</v>
      </c>
      <c r="C51" s="4" t="s">
        <v>12</v>
      </c>
      <c r="D51" s="2">
        <v>36409</v>
      </c>
      <c r="E51" s="47">
        <v>84</v>
      </c>
      <c r="F51" s="47">
        <v>89</v>
      </c>
      <c r="G51" s="113"/>
      <c r="H51" s="113"/>
      <c r="I51" s="47">
        <f>SUM(E51:H51)</f>
        <v>173</v>
      </c>
      <c r="J51" s="10"/>
    </row>
    <row r="52" spans="1:10" ht="15">
      <c r="A52" s="107">
        <v>4</v>
      </c>
      <c r="B52" s="4" t="s">
        <v>162</v>
      </c>
      <c r="C52" s="4" t="s">
        <v>31</v>
      </c>
      <c r="D52" s="2">
        <v>36346</v>
      </c>
      <c r="E52" s="47"/>
      <c r="F52" s="47"/>
      <c r="G52" s="113"/>
      <c r="H52" s="113"/>
      <c r="I52" s="47">
        <f>SUM(E52:H52)</f>
        <v>0</v>
      </c>
      <c r="J52" s="10"/>
    </row>
    <row r="53" ht="9.75" customHeight="1"/>
    <row r="54" spans="1:10" ht="16.5" customHeight="1">
      <c r="A54" s="128" t="s">
        <v>132</v>
      </c>
      <c r="B54" s="129"/>
      <c r="C54" s="130"/>
      <c r="D54" s="13"/>
      <c r="E54" s="14"/>
      <c r="F54" s="14"/>
      <c r="G54" s="14"/>
      <c r="H54" s="14"/>
      <c r="I54" s="14"/>
      <c r="J54" s="15"/>
    </row>
    <row r="55" spans="1:10" ht="15.75">
      <c r="A55" s="131"/>
      <c r="B55" s="132"/>
      <c r="C55" s="133"/>
      <c r="D55" s="13"/>
      <c r="E55" s="14"/>
      <c r="F55" s="14"/>
      <c r="G55" s="14"/>
      <c r="H55" s="14"/>
      <c r="I55" s="14"/>
      <c r="J55" s="15"/>
    </row>
    <row r="56" spans="1:9" s="8" customFormat="1" ht="15">
      <c r="A56" s="103" t="s">
        <v>0</v>
      </c>
      <c r="B56" s="104" t="s">
        <v>1</v>
      </c>
      <c r="C56" s="105" t="s">
        <v>2</v>
      </c>
      <c r="D56" s="106" t="s">
        <v>3</v>
      </c>
      <c r="E56" s="105">
        <v>1</v>
      </c>
      <c r="F56" s="105">
        <v>2</v>
      </c>
      <c r="G56" s="105">
        <v>3</v>
      </c>
      <c r="H56" s="105">
        <v>4</v>
      </c>
      <c r="I56" s="105" t="s">
        <v>4</v>
      </c>
    </row>
    <row r="57" spans="1:10" s="9" customFormat="1" ht="12.75">
      <c r="A57" s="107">
        <v>1</v>
      </c>
      <c r="B57" s="4" t="s">
        <v>56</v>
      </c>
      <c r="C57" s="4" t="s">
        <v>12</v>
      </c>
      <c r="D57" s="2">
        <v>35881</v>
      </c>
      <c r="E57" s="47">
        <v>88</v>
      </c>
      <c r="F57" s="47">
        <v>93</v>
      </c>
      <c r="G57" s="113"/>
      <c r="H57" s="113"/>
      <c r="I57" s="47">
        <f>SUM(E57:H57)</f>
        <v>181</v>
      </c>
      <c r="J57" s="9" t="s">
        <v>6</v>
      </c>
    </row>
    <row r="58" spans="1:10" ht="15">
      <c r="A58" s="107">
        <v>2</v>
      </c>
      <c r="B58" s="4" t="s">
        <v>158</v>
      </c>
      <c r="C58" s="4" t="s">
        <v>103</v>
      </c>
      <c r="D58" s="2">
        <v>36161</v>
      </c>
      <c r="E58" s="47">
        <v>88</v>
      </c>
      <c r="F58" s="47">
        <v>92</v>
      </c>
      <c r="G58" s="113"/>
      <c r="H58" s="113"/>
      <c r="I58" s="47">
        <f>SUM(E58:H58)</f>
        <v>180</v>
      </c>
      <c r="J58" s="10" t="s">
        <v>6</v>
      </c>
    </row>
    <row r="59" spans="7:10" ht="8.25" customHeight="1">
      <c r="G59" s="63"/>
      <c r="H59" s="63"/>
      <c r="J59" s="15"/>
    </row>
    <row r="60" spans="1:10" ht="16.5" customHeight="1">
      <c r="A60" s="128" t="s">
        <v>133</v>
      </c>
      <c r="B60" s="129"/>
      <c r="C60" s="130"/>
      <c r="D60" s="15"/>
      <c r="E60" s="16"/>
      <c r="F60" s="16"/>
      <c r="G60" s="64"/>
      <c r="H60" s="64"/>
      <c r="I60" s="16"/>
      <c r="J60" s="15"/>
    </row>
    <row r="61" spans="1:10" ht="15.75">
      <c r="A61" s="131"/>
      <c r="B61" s="132"/>
      <c r="C61" s="133"/>
      <c r="D61" s="15"/>
      <c r="E61" s="16"/>
      <c r="F61" s="16"/>
      <c r="G61" s="64"/>
      <c r="H61" s="64"/>
      <c r="I61" s="16"/>
      <c r="J61" s="15"/>
    </row>
    <row r="62" spans="1:9" s="8" customFormat="1" ht="15">
      <c r="A62" s="103" t="s">
        <v>0</v>
      </c>
      <c r="B62" s="104" t="s">
        <v>1</v>
      </c>
      <c r="C62" s="105" t="s">
        <v>2</v>
      </c>
      <c r="D62" s="106" t="s">
        <v>3</v>
      </c>
      <c r="E62" s="105">
        <v>1</v>
      </c>
      <c r="F62" s="105">
        <v>2</v>
      </c>
      <c r="G62" s="108">
        <v>3</v>
      </c>
      <c r="H62" s="108">
        <v>4</v>
      </c>
      <c r="I62" s="105" t="s">
        <v>4</v>
      </c>
    </row>
    <row r="63" spans="1:10" ht="15">
      <c r="A63" s="107" t="s">
        <v>15</v>
      </c>
      <c r="B63" s="4" t="s">
        <v>27</v>
      </c>
      <c r="C63" s="4" t="s">
        <v>21</v>
      </c>
      <c r="D63" s="2">
        <v>35625</v>
      </c>
      <c r="E63" s="47">
        <v>93</v>
      </c>
      <c r="F63" s="47">
        <v>90</v>
      </c>
      <c r="G63" s="47">
        <v>96</v>
      </c>
      <c r="H63" s="47">
        <v>94</v>
      </c>
      <c r="I63" s="47">
        <f>SUM(E63:H63)</f>
        <v>373</v>
      </c>
      <c r="J63" s="10" t="s">
        <v>6</v>
      </c>
    </row>
    <row r="64" spans="7:10" ht="8.25" customHeight="1">
      <c r="G64" s="63"/>
      <c r="H64" s="63"/>
      <c r="J64" s="15"/>
    </row>
    <row r="65" spans="1:10" ht="15.75" customHeight="1">
      <c r="A65" s="128" t="s">
        <v>134</v>
      </c>
      <c r="B65" s="129"/>
      <c r="C65" s="130"/>
      <c r="D65" s="15"/>
      <c r="E65" s="16"/>
      <c r="F65" s="16"/>
      <c r="G65" s="64"/>
      <c r="H65" s="64"/>
      <c r="I65" s="16"/>
      <c r="J65" s="10"/>
    </row>
    <row r="66" spans="1:10" ht="15.75">
      <c r="A66" s="131"/>
      <c r="B66" s="132"/>
      <c r="C66" s="133"/>
      <c r="D66" s="15"/>
      <c r="E66" s="16"/>
      <c r="F66" s="16"/>
      <c r="G66" s="64"/>
      <c r="H66" s="64"/>
      <c r="I66" s="16"/>
      <c r="J66" s="10"/>
    </row>
    <row r="67" spans="1:10" ht="15">
      <c r="A67" s="103" t="s">
        <v>0</v>
      </c>
      <c r="B67" s="104" t="s">
        <v>1</v>
      </c>
      <c r="C67" s="105" t="s">
        <v>2</v>
      </c>
      <c r="D67" s="106" t="s">
        <v>3</v>
      </c>
      <c r="E67" s="105">
        <v>1</v>
      </c>
      <c r="F67" s="105">
        <v>2</v>
      </c>
      <c r="G67" s="108">
        <v>3</v>
      </c>
      <c r="H67" s="108">
        <v>4</v>
      </c>
      <c r="I67" s="105" t="s">
        <v>4</v>
      </c>
      <c r="J67" s="10"/>
    </row>
    <row r="68" spans="1:10" ht="15">
      <c r="A68" s="107" t="s">
        <v>15</v>
      </c>
      <c r="B68" s="4" t="s">
        <v>58</v>
      </c>
      <c r="C68" s="4" t="s">
        <v>9</v>
      </c>
      <c r="D68" s="2">
        <v>35067</v>
      </c>
      <c r="E68" s="47"/>
      <c r="F68" s="47"/>
      <c r="G68" s="47"/>
      <c r="H68" s="47"/>
      <c r="I68" s="47">
        <f>SUM(E68:H68)</f>
        <v>0</v>
      </c>
      <c r="J68" t="s">
        <v>6</v>
      </c>
    </row>
    <row r="69" spans="1:10" ht="15">
      <c r="A69" s="107" t="s">
        <v>17</v>
      </c>
      <c r="B69" s="4" t="s">
        <v>124</v>
      </c>
      <c r="C69" s="4" t="s">
        <v>31</v>
      </c>
      <c r="D69" s="2">
        <v>35499</v>
      </c>
      <c r="E69" s="47">
        <v>95</v>
      </c>
      <c r="F69" s="47">
        <v>94</v>
      </c>
      <c r="G69" s="47">
        <v>95</v>
      </c>
      <c r="H69" s="47">
        <v>93</v>
      </c>
      <c r="I69" s="47">
        <f>SUM(E69:H69)</f>
        <v>377</v>
      </c>
      <c r="J69" t="s">
        <v>6</v>
      </c>
    </row>
    <row r="70" spans="7:10" ht="8.25" customHeight="1">
      <c r="G70" s="63"/>
      <c r="H70" s="63"/>
      <c r="J70" s="15"/>
    </row>
    <row r="71" spans="1:10" ht="9" customHeight="1">
      <c r="A71" s="128" t="s">
        <v>135</v>
      </c>
      <c r="B71" s="129"/>
      <c r="C71" s="130"/>
      <c r="D71" s="19"/>
      <c r="E71" s="20"/>
      <c r="F71" s="20"/>
      <c r="G71" s="65"/>
      <c r="H71" s="65"/>
      <c r="I71" s="20"/>
      <c r="J71" s="15"/>
    </row>
    <row r="72" spans="1:10" ht="16.5" customHeight="1">
      <c r="A72" s="131"/>
      <c r="B72" s="132"/>
      <c r="C72" s="133"/>
      <c r="D72" s="19"/>
      <c r="E72" s="20"/>
      <c r="F72" s="20"/>
      <c r="G72" s="65"/>
      <c r="H72" s="65"/>
      <c r="I72" s="20"/>
      <c r="J72" s="15"/>
    </row>
    <row r="73" spans="1:10" ht="15">
      <c r="A73" s="103" t="s">
        <v>0</v>
      </c>
      <c r="B73" s="104" t="s">
        <v>1</v>
      </c>
      <c r="C73" s="105" t="s">
        <v>2</v>
      </c>
      <c r="D73" s="106" t="s">
        <v>3</v>
      </c>
      <c r="E73" s="105">
        <v>1</v>
      </c>
      <c r="F73" s="105">
        <v>2</v>
      </c>
      <c r="G73" s="108">
        <v>3</v>
      </c>
      <c r="H73" s="108">
        <v>4</v>
      </c>
      <c r="I73" s="105" t="s">
        <v>4</v>
      </c>
      <c r="J73" s="15"/>
    </row>
    <row r="74" spans="1:9" s="8" customFormat="1" ht="15">
      <c r="A74" s="107" t="s">
        <v>15</v>
      </c>
      <c r="B74" s="4" t="s">
        <v>60</v>
      </c>
      <c r="C74" s="4" t="s">
        <v>9</v>
      </c>
      <c r="D74" s="2">
        <v>34768</v>
      </c>
      <c r="E74" s="47">
        <v>93</v>
      </c>
      <c r="F74" s="47">
        <v>97</v>
      </c>
      <c r="G74" s="47">
        <v>98</v>
      </c>
      <c r="H74" s="47">
        <v>94</v>
      </c>
      <c r="I74" s="47">
        <f>SUM(E74:H74)</f>
        <v>382</v>
      </c>
    </row>
    <row r="75" spans="1:10" s="9" customFormat="1" ht="12.75">
      <c r="A75" s="109">
        <v>2</v>
      </c>
      <c r="B75" s="4" t="s">
        <v>61</v>
      </c>
      <c r="C75" s="4" t="s">
        <v>9</v>
      </c>
      <c r="D75" s="2">
        <v>34598</v>
      </c>
      <c r="E75" s="47"/>
      <c r="F75" s="47"/>
      <c r="G75" s="47"/>
      <c r="H75" s="47"/>
      <c r="I75" s="47">
        <f>SUM(E75:H75)</f>
        <v>0</v>
      </c>
      <c r="J75" s="9" t="s">
        <v>6</v>
      </c>
    </row>
    <row r="76" spans="7:10" ht="8.25" customHeight="1">
      <c r="G76" s="63"/>
      <c r="H76" s="63"/>
      <c r="J76" s="15"/>
    </row>
    <row r="77" spans="1:10" ht="15.75" customHeight="1">
      <c r="A77" s="128" t="s">
        <v>136</v>
      </c>
      <c r="B77" s="129"/>
      <c r="C77" s="130"/>
      <c r="D77" s="19"/>
      <c r="E77" s="20"/>
      <c r="F77" s="20"/>
      <c r="G77" s="65"/>
      <c r="H77" s="65"/>
      <c r="I77" s="20"/>
      <c r="J77" s="10"/>
    </row>
    <row r="78" spans="1:10" ht="15.75">
      <c r="A78" s="131"/>
      <c r="B78" s="132"/>
      <c r="C78" s="133"/>
      <c r="D78" s="19"/>
      <c r="E78" s="20"/>
      <c r="F78" s="20"/>
      <c r="G78" s="65"/>
      <c r="H78" s="65"/>
      <c r="I78" s="20"/>
      <c r="J78" s="10"/>
    </row>
    <row r="79" spans="1:10" ht="15">
      <c r="A79" s="103" t="s">
        <v>0</v>
      </c>
      <c r="B79" s="104" t="s">
        <v>1</v>
      </c>
      <c r="C79" s="105" t="s">
        <v>2</v>
      </c>
      <c r="D79" s="106" t="s">
        <v>3</v>
      </c>
      <c r="E79" s="105">
        <v>1</v>
      </c>
      <c r="F79" s="105">
        <v>2</v>
      </c>
      <c r="G79" s="108">
        <v>3</v>
      </c>
      <c r="H79" s="108">
        <v>4</v>
      </c>
      <c r="I79" s="105" t="s">
        <v>4</v>
      </c>
      <c r="J79" s="10"/>
    </row>
    <row r="80" spans="1:10" ht="15">
      <c r="A80" s="107" t="s">
        <v>15</v>
      </c>
      <c r="B80" s="4" t="s">
        <v>64</v>
      </c>
      <c r="C80" s="4" t="s">
        <v>9</v>
      </c>
      <c r="D80" s="2">
        <v>34397</v>
      </c>
      <c r="E80" s="47">
        <v>97</v>
      </c>
      <c r="F80" s="47">
        <v>99</v>
      </c>
      <c r="G80" s="47">
        <v>94</v>
      </c>
      <c r="H80" s="47">
        <v>98</v>
      </c>
      <c r="I80" s="47">
        <f>SUM(E80:H80)</f>
        <v>388</v>
      </c>
      <c r="J80" s="10"/>
    </row>
    <row r="81" spans="1:10" ht="15">
      <c r="A81" s="107" t="s">
        <v>17</v>
      </c>
      <c r="B81" s="4" t="s">
        <v>125</v>
      </c>
      <c r="C81" s="4" t="s">
        <v>31</v>
      </c>
      <c r="D81" s="2">
        <v>34793</v>
      </c>
      <c r="E81" s="47">
        <v>89</v>
      </c>
      <c r="F81" s="47">
        <v>94</v>
      </c>
      <c r="G81" s="47">
        <v>96</v>
      </c>
      <c r="H81" s="47">
        <v>89</v>
      </c>
      <c r="I81" s="47">
        <v>368</v>
      </c>
      <c r="J81" s="10"/>
    </row>
    <row r="82" spans="1:10" ht="15">
      <c r="A82" s="107" t="s">
        <v>18</v>
      </c>
      <c r="B82" s="4" t="s">
        <v>94</v>
      </c>
      <c r="C82" s="4" t="s">
        <v>31</v>
      </c>
      <c r="D82" s="2">
        <v>34754</v>
      </c>
      <c r="E82" s="47"/>
      <c r="F82" s="47"/>
      <c r="G82" s="47"/>
      <c r="H82" s="47"/>
      <c r="I82" s="47">
        <f>SUM(E82:H82)</f>
        <v>0</v>
      </c>
      <c r="J82" s="10"/>
    </row>
    <row r="83" spans="1:10" ht="15">
      <c r="A83" s="107" t="s">
        <v>30</v>
      </c>
      <c r="B83" s="4" t="s">
        <v>98</v>
      </c>
      <c r="C83" s="4" t="s">
        <v>31</v>
      </c>
      <c r="D83" s="2">
        <v>34011</v>
      </c>
      <c r="E83" s="47">
        <v>97</v>
      </c>
      <c r="F83" s="47">
        <v>94</v>
      </c>
      <c r="G83" s="47">
        <v>96</v>
      </c>
      <c r="H83" s="47">
        <v>98</v>
      </c>
      <c r="I83" s="47">
        <f>SUM(E83:H83)</f>
        <v>385</v>
      </c>
      <c r="J83" s="21"/>
    </row>
    <row r="84" spans="7:10" ht="8.25" customHeight="1">
      <c r="G84" s="63"/>
      <c r="H84" s="63"/>
      <c r="J84" s="15"/>
    </row>
    <row r="85" spans="1:9" ht="15.75" customHeight="1">
      <c r="A85" s="128" t="s">
        <v>137</v>
      </c>
      <c r="B85" s="129"/>
      <c r="C85" s="130"/>
      <c r="D85" s="19"/>
      <c r="E85" s="20"/>
      <c r="F85" s="20"/>
      <c r="G85" s="65"/>
      <c r="H85" s="65"/>
      <c r="I85" s="20"/>
    </row>
    <row r="86" spans="1:9" ht="15.75">
      <c r="A86" s="131"/>
      <c r="B86" s="132"/>
      <c r="C86" s="133"/>
      <c r="D86" s="19"/>
      <c r="E86" s="20"/>
      <c r="F86" s="20"/>
      <c r="G86" s="65"/>
      <c r="H86" s="65"/>
      <c r="I86" s="20"/>
    </row>
    <row r="87" spans="1:9" ht="15">
      <c r="A87" s="103" t="s">
        <v>0</v>
      </c>
      <c r="B87" s="104" t="s">
        <v>1</v>
      </c>
      <c r="C87" s="105" t="s">
        <v>2</v>
      </c>
      <c r="D87" s="106" t="s">
        <v>3</v>
      </c>
      <c r="E87" s="105">
        <v>1</v>
      </c>
      <c r="F87" s="105">
        <v>2</v>
      </c>
      <c r="G87" s="108">
        <v>3</v>
      </c>
      <c r="H87" s="108">
        <v>4</v>
      </c>
      <c r="I87" s="105" t="s">
        <v>4</v>
      </c>
    </row>
    <row r="88" spans="1:9" ht="15">
      <c r="A88" s="107" t="s">
        <v>15</v>
      </c>
      <c r="B88" s="4" t="s">
        <v>55</v>
      </c>
      <c r="C88" s="4" t="s">
        <v>9</v>
      </c>
      <c r="D88" s="2">
        <v>35913</v>
      </c>
      <c r="E88" s="47">
        <v>77</v>
      </c>
      <c r="F88" s="47">
        <v>76</v>
      </c>
      <c r="G88" s="113"/>
      <c r="H88" s="113"/>
      <c r="I88" s="47">
        <f>SUM(E88:H88)</f>
        <v>153</v>
      </c>
    </row>
    <row r="89" spans="7:10" ht="8.25" customHeight="1">
      <c r="G89" s="63"/>
      <c r="H89" s="63"/>
      <c r="J89" s="15"/>
    </row>
    <row r="90" spans="1:9" ht="15.75" customHeight="1">
      <c r="A90" s="128" t="s">
        <v>138</v>
      </c>
      <c r="B90" s="129"/>
      <c r="C90" s="130"/>
      <c r="D90" s="19"/>
      <c r="E90" s="20"/>
      <c r="F90" s="20"/>
      <c r="G90" s="65"/>
      <c r="H90" s="65"/>
      <c r="I90" s="20"/>
    </row>
    <row r="91" spans="1:9" ht="15.75">
      <c r="A91" s="131"/>
      <c r="B91" s="132"/>
      <c r="C91" s="133"/>
      <c r="D91" s="19"/>
      <c r="E91" s="20"/>
      <c r="F91" s="20"/>
      <c r="G91" s="65"/>
      <c r="H91" s="65"/>
      <c r="I91" s="20"/>
    </row>
    <row r="92" spans="1:9" ht="15">
      <c r="A92" s="103" t="s">
        <v>0</v>
      </c>
      <c r="B92" s="104" t="s">
        <v>1</v>
      </c>
      <c r="C92" s="105" t="s">
        <v>2</v>
      </c>
      <c r="D92" s="106" t="s">
        <v>3</v>
      </c>
      <c r="E92" s="105">
        <v>1</v>
      </c>
      <c r="F92" s="105">
        <v>2</v>
      </c>
      <c r="G92" s="108">
        <v>3</v>
      </c>
      <c r="H92" s="108">
        <v>4</v>
      </c>
      <c r="I92" s="105" t="s">
        <v>4</v>
      </c>
    </row>
    <row r="93" spans="1:9" ht="15">
      <c r="A93" s="107" t="s">
        <v>15</v>
      </c>
      <c r="B93" s="4" t="s">
        <v>23</v>
      </c>
      <c r="C93" s="4" t="s">
        <v>9</v>
      </c>
      <c r="D93" s="2">
        <v>35316</v>
      </c>
      <c r="E93" s="47">
        <v>71</v>
      </c>
      <c r="F93" s="47">
        <v>77</v>
      </c>
      <c r="G93" s="47">
        <v>81</v>
      </c>
      <c r="H93" s="47">
        <v>77</v>
      </c>
      <c r="I93" s="47">
        <f>SUM(E93:H93)</f>
        <v>306</v>
      </c>
    </row>
    <row r="94" spans="1:9" ht="15">
      <c r="A94" s="109">
        <v>2</v>
      </c>
      <c r="B94" s="4" t="s">
        <v>126</v>
      </c>
      <c r="C94" s="4" t="s">
        <v>9</v>
      </c>
      <c r="D94" s="2">
        <v>35124</v>
      </c>
      <c r="E94" s="47">
        <v>63</v>
      </c>
      <c r="F94" s="47">
        <v>77</v>
      </c>
      <c r="G94" s="47">
        <v>76</v>
      </c>
      <c r="H94" s="47">
        <v>69</v>
      </c>
      <c r="I94" s="47">
        <f>SUM(E94:H94)</f>
        <v>285</v>
      </c>
    </row>
    <row r="95" spans="1:9" ht="15">
      <c r="A95" s="25"/>
      <c r="B95" s="26"/>
      <c r="C95" s="26"/>
      <c r="D95" s="5"/>
      <c r="E95" s="27"/>
      <c r="F95" s="27"/>
      <c r="G95" s="27"/>
      <c r="H95" s="27"/>
      <c r="I95" s="27"/>
    </row>
    <row r="96" spans="1:9" ht="15">
      <c r="A96" s="143" t="s">
        <v>33</v>
      </c>
      <c r="B96" s="143"/>
      <c r="C96" s="143"/>
      <c r="D96" s="143"/>
      <c r="E96" s="143"/>
      <c r="F96" s="143"/>
      <c r="G96" s="143"/>
      <c r="H96" s="143"/>
      <c r="I96" s="143"/>
    </row>
    <row r="97" spans="1:9" ht="15.75">
      <c r="A97" s="23"/>
      <c r="B97" s="23"/>
      <c r="C97" s="23"/>
      <c r="D97" s="21"/>
      <c r="E97" s="21"/>
      <c r="F97" s="21"/>
      <c r="G97" s="21"/>
      <c r="H97" s="21"/>
      <c r="I97" s="21"/>
    </row>
    <row r="98" spans="1:9" ht="15.75">
      <c r="A98" s="142" t="s">
        <v>34</v>
      </c>
      <c r="B98" s="142"/>
      <c r="C98" s="142"/>
      <c r="D98" s="21"/>
      <c r="E98" s="23"/>
      <c r="F98" s="23"/>
      <c r="G98" s="22" t="s">
        <v>35</v>
      </c>
      <c r="H98" s="22"/>
      <c r="I98" s="22"/>
    </row>
    <row r="99" spans="1:9" ht="15.75">
      <c r="A99" s="24"/>
      <c r="B99" s="24"/>
      <c r="C99" s="24"/>
      <c r="D99" s="21"/>
      <c r="E99" s="23"/>
      <c r="F99" s="23"/>
      <c r="G99" s="23"/>
      <c r="H99" s="23"/>
      <c r="I99" s="23"/>
    </row>
    <row r="100" spans="1:9" ht="15.75">
      <c r="A100" s="142" t="s">
        <v>36</v>
      </c>
      <c r="B100" s="142"/>
      <c r="C100" s="142"/>
      <c r="D100" s="21"/>
      <c r="E100" s="23"/>
      <c r="F100" s="23"/>
      <c r="G100" s="22" t="s">
        <v>37</v>
      </c>
      <c r="H100" s="22"/>
      <c r="I100" s="22"/>
    </row>
    <row r="102" spans="1:9" ht="15.75">
      <c r="A102" s="142"/>
      <c r="B102" s="142"/>
      <c r="C102" s="142"/>
      <c r="D102" s="21"/>
      <c r="E102" s="23"/>
      <c r="F102" s="23"/>
      <c r="G102" s="22"/>
      <c r="H102" s="22"/>
      <c r="I102" s="22"/>
    </row>
    <row r="103" spans="1:9" ht="15.75">
      <c r="A103" s="24"/>
      <c r="B103" s="24"/>
      <c r="C103" s="24"/>
      <c r="D103" s="21"/>
      <c r="E103" s="23"/>
      <c r="F103" s="23"/>
      <c r="G103" s="23"/>
      <c r="H103" s="23"/>
      <c r="I103" s="23"/>
    </row>
    <row r="104" spans="1:9" ht="15.75">
      <c r="A104" s="142"/>
      <c r="B104" s="142"/>
      <c r="C104" s="142"/>
      <c r="D104" s="21"/>
      <c r="E104" s="23"/>
      <c r="F104" s="23"/>
      <c r="G104" s="22"/>
      <c r="H104" s="22"/>
      <c r="I104" s="22"/>
    </row>
  </sheetData>
  <sheetProtection/>
  <mergeCells count="18">
    <mergeCell ref="A98:C98"/>
    <mergeCell ref="A100:C100"/>
    <mergeCell ref="A102:C102"/>
    <mergeCell ref="A104:C104"/>
    <mergeCell ref="A54:C55"/>
    <mergeCell ref="A60:C61"/>
    <mergeCell ref="A65:C66"/>
    <mergeCell ref="A71:C72"/>
    <mergeCell ref="A77:C78"/>
    <mergeCell ref="A85:C86"/>
    <mergeCell ref="A90:C91"/>
    <mergeCell ref="A96:I96"/>
    <mergeCell ref="A34:C35"/>
    <mergeCell ref="A46:C47"/>
    <mergeCell ref="B1:D1"/>
    <mergeCell ref="B2:D2"/>
    <mergeCell ref="B3:D3"/>
    <mergeCell ref="A6:C7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B93" sqref="B93:L94"/>
    </sheetView>
  </sheetViews>
  <sheetFormatPr defaultColWidth="11.421875" defaultRowHeight="15"/>
  <cols>
    <col min="1" max="1" width="4.140625" style="0" customWidth="1"/>
    <col min="2" max="2" width="20.8515625" style="0" customWidth="1"/>
    <col min="3" max="3" width="12.00390625" style="0" customWidth="1"/>
    <col min="4" max="7" width="5.140625" style="0" customWidth="1"/>
    <col min="8" max="8" width="5.57421875" style="0" customWidth="1"/>
    <col min="9" max="9" width="5.7109375" style="49" customWidth="1"/>
    <col min="10" max="10" width="6.7109375" style="49" customWidth="1"/>
    <col min="11" max="11" width="6.57421875" style="49" customWidth="1"/>
    <col min="12" max="12" width="7.00390625" style="49" customWidth="1"/>
    <col min="13" max="13" width="1.8515625" style="0" customWidth="1"/>
  </cols>
  <sheetData>
    <row r="1" spans="2:8" ht="19.5" customHeight="1">
      <c r="B1" s="134" t="s">
        <v>51</v>
      </c>
      <c r="C1" s="134"/>
      <c r="D1" s="134"/>
      <c r="E1" s="134"/>
      <c r="F1" s="134"/>
      <c r="G1" s="134"/>
      <c r="H1" s="134"/>
    </row>
    <row r="2" spans="2:8" ht="21" customHeight="1">
      <c r="B2" s="135" t="s">
        <v>101</v>
      </c>
      <c r="C2" s="135"/>
      <c r="D2" s="135"/>
      <c r="E2" s="135"/>
      <c r="F2" s="135"/>
      <c r="G2" s="135"/>
      <c r="H2" s="135"/>
    </row>
    <row r="3" spans="2:8" ht="18">
      <c r="B3" s="136" t="s">
        <v>52</v>
      </c>
      <c r="C3" s="136"/>
      <c r="D3" s="136"/>
      <c r="E3" s="136"/>
      <c r="F3" s="136"/>
      <c r="G3" s="136"/>
      <c r="H3" s="136"/>
    </row>
    <row r="4" spans="2:4" ht="11.25" customHeight="1">
      <c r="B4" s="1"/>
      <c r="C4" s="1"/>
      <c r="D4" s="1"/>
    </row>
    <row r="5" ht="11.25" customHeight="1"/>
    <row r="6" spans="1:12" s="9" customFormat="1" ht="13.5" customHeight="1">
      <c r="A6" s="128" t="s">
        <v>147</v>
      </c>
      <c r="B6" s="137"/>
      <c r="C6" s="138"/>
      <c r="I6" s="50"/>
      <c r="J6" s="50"/>
      <c r="K6" s="50"/>
      <c r="L6" s="50"/>
    </row>
    <row r="7" spans="1:12" s="9" customFormat="1" ht="13.5" thickBot="1">
      <c r="A7" s="139"/>
      <c r="B7" s="140"/>
      <c r="C7" s="141"/>
      <c r="I7" s="50"/>
      <c r="J7" s="50"/>
      <c r="K7" s="50"/>
      <c r="L7" s="50"/>
    </row>
    <row r="8" spans="1:12" s="8" customFormat="1" ht="22.5" customHeight="1">
      <c r="A8" s="103" t="s">
        <v>0</v>
      </c>
      <c r="B8" s="104" t="s">
        <v>1</v>
      </c>
      <c r="C8" s="105" t="s">
        <v>2</v>
      </c>
      <c r="D8" s="46" t="s">
        <v>142</v>
      </c>
      <c r="E8" s="46" t="s">
        <v>143</v>
      </c>
      <c r="F8" s="46" t="s">
        <v>144</v>
      </c>
      <c r="G8" s="46" t="s">
        <v>145</v>
      </c>
      <c r="H8" s="46" t="s">
        <v>4</v>
      </c>
      <c r="I8" s="51" t="s">
        <v>49</v>
      </c>
      <c r="J8" s="51" t="s">
        <v>48</v>
      </c>
      <c r="K8" s="52" t="s">
        <v>50</v>
      </c>
      <c r="L8" s="61" t="s">
        <v>4</v>
      </c>
    </row>
    <row r="9" spans="1:13" ht="14.25" customHeight="1">
      <c r="A9" s="107">
        <v>1</v>
      </c>
      <c r="B9" s="4" t="s">
        <v>53</v>
      </c>
      <c r="C9" s="4" t="s">
        <v>103</v>
      </c>
      <c r="D9" s="62">
        <f>IF(VLOOKUP($B9,Prägraten1711!$B$8:$I$93,8,FALSE)=0,"",VLOOKUP($B9,Prägraten1711!$B$8:$I$93,8,FALSE))</f>
        <v>186</v>
      </c>
      <c r="E9" s="62">
        <f>IF(VLOOKUP($B9,Nußdorf1512!$B$8:$J$93,8,FALSE)=0,"",VLOOKUP($B9,Nußdorf1512!$B$8:$J$93,8,FALSE))</f>
        <v>193</v>
      </c>
      <c r="F9" s="62">
        <f>IF(VLOOKUP($B9,Sillian2601!$B$8:$J$96,8,FALSE)=0,"",VLOOKUP($B9,Sillian2601!$B$8:$J$96,8,FALSE))</f>
        <v>191</v>
      </c>
      <c r="G9" s="62">
        <f>IF(VLOOKUP($B9,Lienz1602!$B$8:$J$94,8,FALSE)=0,"",VLOOKUP($B9,Lienz1602!$B$8:$J$94,8,FALSE))</f>
        <v>194</v>
      </c>
      <c r="H9" s="47">
        <f aca="true" t="shared" si="0" ref="H9:H32">IF(SUM(D9:G9)=0,"",SUM(D9:G9))</f>
        <v>764</v>
      </c>
      <c r="I9" s="111">
        <f aca="true" t="shared" si="1" ref="I9:I32">IF(H9="","",H9/COUNT(D9:G9))</f>
        <v>191</v>
      </c>
      <c r="J9" s="99">
        <f aca="true" t="shared" si="2" ref="J9:J32">IF(H9="","",IF(COUNT(D9:G9)&lt;=3,H9/COUNT(D9:G9),(H9-SMALL(D9:G9,1))/3))</f>
        <v>192.66666666666666</v>
      </c>
      <c r="K9" s="87">
        <v>102.3</v>
      </c>
      <c r="L9" s="97">
        <f aca="true" t="shared" si="3" ref="L9:L32">SUM(J9:K9)</f>
        <v>294.96666666666664</v>
      </c>
      <c r="M9" s="10"/>
    </row>
    <row r="10" spans="1:13" ht="14.25" customHeight="1">
      <c r="A10" s="107">
        <v>2</v>
      </c>
      <c r="B10" s="4" t="s">
        <v>11</v>
      </c>
      <c r="C10" s="4" t="s">
        <v>9</v>
      </c>
      <c r="D10" s="62">
        <f>IF(VLOOKUP($B10,Prägraten1711!$B$8:$I$93,8,FALSE)=0,"",VLOOKUP($B10,Prägraten1711!$B$8:$I$93,8,FALSE))</f>
        <v>189</v>
      </c>
      <c r="E10" s="62">
        <f>IF(VLOOKUP($B10,Nußdorf1512!$B$8:$J$93,8,FALSE)=0,"",VLOOKUP($B10,Nußdorf1512!$B$8:$J$93,8,FALSE))</f>
        <v>198</v>
      </c>
      <c r="F10" s="62">
        <f>IF(VLOOKUP($B10,Sillian2601!$B$8:$J$96,8,FALSE)=0,"",VLOOKUP($B10,Sillian2601!$B$8:$J$96,8,FALSE))</f>
        <v>196</v>
      </c>
      <c r="G10" s="62">
        <f>IF(VLOOKUP($B10,Lienz1602!$B$8:$J$94,8,FALSE)=0,"",VLOOKUP($B10,Lienz1602!$B$8:$J$94,8,FALSE))</f>
        <v>192</v>
      </c>
      <c r="H10" s="47">
        <f t="shared" si="0"/>
        <v>775</v>
      </c>
      <c r="I10" s="111">
        <f t="shared" si="1"/>
        <v>193.75</v>
      </c>
      <c r="J10" s="99">
        <f t="shared" si="2"/>
        <v>195.33333333333334</v>
      </c>
      <c r="K10" s="87">
        <v>98.7</v>
      </c>
      <c r="L10" s="97">
        <f t="shared" si="3"/>
        <v>294.03333333333336</v>
      </c>
      <c r="M10" s="10"/>
    </row>
    <row r="11" spans="1:13" ht="14.25" customHeight="1">
      <c r="A11" s="107">
        <v>3</v>
      </c>
      <c r="B11" s="4" t="s">
        <v>77</v>
      </c>
      <c r="C11" s="4" t="s">
        <v>9</v>
      </c>
      <c r="D11" s="62">
        <f>IF(VLOOKUP($B11,Prägraten1711!$B$8:$I$93,8,FALSE)=0,"",VLOOKUP($B11,Prägraten1711!$B$8:$I$93,8,FALSE))</f>
        <v>170</v>
      </c>
      <c r="E11" s="62">
        <f>IF(VLOOKUP($B11,Nußdorf1512!$B$8:$J$93,8,FALSE)=0,"",VLOOKUP($B11,Nußdorf1512!$B$8:$J$93,8,FALSE))</f>
        <v>191</v>
      </c>
      <c r="F11" s="62">
        <f>IF(VLOOKUP($B11,Sillian2601!$B$8:$J$96,8,FALSE)=0,"",VLOOKUP($B11,Sillian2601!$B$8:$J$96,8,FALSE))</f>
        <v>192</v>
      </c>
      <c r="G11" s="62">
        <f>IF(VLOOKUP($B11,Lienz1602!$B$8:$J$94,8,FALSE)=0,"",VLOOKUP($B11,Lienz1602!$B$8:$J$94,8,FALSE))</f>
        <v>186</v>
      </c>
      <c r="H11" s="47">
        <f t="shared" si="0"/>
        <v>739</v>
      </c>
      <c r="I11" s="111">
        <f t="shared" si="1"/>
        <v>184.75</v>
      </c>
      <c r="J11" s="99">
        <f t="shared" si="2"/>
        <v>189.66666666666666</v>
      </c>
      <c r="K11" s="87">
        <v>98.6</v>
      </c>
      <c r="L11" s="97">
        <f t="shared" si="3"/>
        <v>288.26666666666665</v>
      </c>
      <c r="M11" s="10"/>
    </row>
    <row r="12" spans="1:13" ht="14.25" customHeight="1">
      <c r="A12" s="107">
        <v>4</v>
      </c>
      <c r="B12" s="4" t="s">
        <v>54</v>
      </c>
      <c r="C12" s="110" t="s">
        <v>103</v>
      </c>
      <c r="D12" s="62">
        <f>IF(VLOOKUP($B12,Prägraten1711!$B$8:$I$93,8,FALSE)=0,"",VLOOKUP($B12,Prägraten1711!$B$8:$I$93,8,FALSE))</f>
        <v>173</v>
      </c>
      <c r="E12" s="62">
        <f>IF(VLOOKUP($B12,Nußdorf1512!$B$8:$J$93,8,FALSE)=0,"",VLOOKUP($B12,Nußdorf1512!$B$8:$J$93,8,FALSE))</f>
        <v>189</v>
      </c>
      <c r="F12" s="62">
        <f>IF(VLOOKUP($B12,Sillian2601!$B$8:$J$96,8,FALSE)=0,"",VLOOKUP($B12,Sillian2601!$B$8:$J$96,8,FALSE))</f>
        <v>189</v>
      </c>
      <c r="G12" s="62">
        <f>IF(VLOOKUP($B12,Lienz1602!$B$8:$J$94,8,FALSE)=0,"",VLOOKUP($B12,Lienz1602!$B$8:$J$94,8,FALSE))</f>
        <v>190</v>
      </c>
      <c r="H12" s="47">
        <f t="shared" si="0"/>
        <v>741</v>
      </c>
      <c r="I12" s="111">
        <f t="shared" si="1"/>
        <v>185.25</v>
      </c>
      <c r="J12" s="99">
        <f t="shared" si="2"/>
        <v>189.33333333333334</v>
      </c>
      <c r="K12" s="53"/>
      <c r="L12" s="97">
        <f t="shared" si="3"/>
        <v>189.33333333333334</v>
      </c>
      <c r="M12" s="10"/>
    </row>
    <row r="13" spans="1:13" ht="14.25" customHeight="1">
      <c r="A13" s="107">
        <v>5</v>
      </c>
      <c r="B13" s="4" t="s">
        <v>80</v>
      </c>
      <c r="C13" s="4" t="s">
        <v>12</v>
      </c>
      <c r="D13" s="62">
        <f>IF(VLOOKUP($B13,Prägraten1711!$B$8:$I$93,8,FALSE)=0,"",VLOOKUP($B13,Prägraten1711!$B$8:$I$93,8,FALSE))</f>
        <v>183</v>
      </c>
      <c r="E13" s="62">
        <f>IF(VLOOKUP($B13,Nußdorf1512!$B$8:$J$93,8,FALSE)=0,"",VLOOKUP($B13,Nußdorf1512!$B$8:$J$93,8,FALSE))</f>
        <v>185</v>
      </c>
      <c r="F13" s="62">
        <f>IF(VLOOKUP($B13,Sillian2601!$B$8:$J$96,8,FALSE)=0,"",VLOOKUP($B13,Sillian2601!$B$8:$J$96,8,FALSE))</f>
        <v>181</v>
      </c>
      <c r="G13" s="62">
        <f>IF(VLOOKUP($B13,Lienz1602!$B$8:$J$94,8,FALSE)=0,"",VLOOKUP($B13,Lienz1602!$B$8:$J$94,8,FALSE))</f>
      </c>
      <c r="H13" s="47">
        <f t="shared" si="0"/>
        <v>549</v>
      </c>
      <c r="I13" s="111">
        <f t="shared" si="1"/>
        <v>183</v>
      </c>
      <c r="J13" s="99">
        <f t="shared" si="2"/>
        <v>183</v>
      </c>
      <c r="K13" s="53"/>
      <c r="L13" s="97">
        <f t="shared" si="3"/>
        <v>183</v>
      </c>
      <c r="M13" s="10"/>
    </row>
    <row r="14" spans="1:13" ht="14.25" customHeight="1">
      <c r="A14" s="107">
        <v>6</v>
      </c>
      <c r="B14" s="4" t="s">
        <v>81</v>
      </c>
      <c r="C14" s="4" t="s">
        <v>12</v>
      </c>
      <c r="D14" s="62">
        <f>IF(VLOOKUP($B14,Prägraten1711!$B$8:$I$93,8,FALSE)=0,"",VLOOKUP($B14,Prägraten1711!$B$8:$I$93,8,FALSE))</f>
        <v>183</v>
      </c>
      <c r="E14" s="62">
        <f>IF(VLOOKUP($B14,Nußdorf1512!$B$8:$J$93,8,FALSE)=0,"",VLOOKUP($B14,Nußdorf1512!$B$8:$J$93,8,FALSE))</f>
        <v>185</v>
      </c>
      <c r="F14" s="62">
        <f>IF(VLOOKUP($B14,Sillian2601!$B$8:$J$96,8,FALSE)=0,"",VLOOKUP($B14,Sillian2601!$B$8:$J$96,8,FALSE))</f>
        <v>173</v>
      </c>
      <c r="G14" s="62">
        <f>IF(VLOOKUP($B14,Lienz1602!$B$8:$J$94,8,FALSE)=0,"",VLOOKUP($B14,Lienz1602!$B$8:$J$94,8,FALSE))</f>
        <v>177</v>
      </c>
      <c r="H14" s="47">
        <f t="shared" si="0"/>
        <v>718</v>
      </c>
      <c r="I14" s="111">
        <f t="shared" si="1"/>
        <v>179.5</v>
      </c>
      <c r="J14" s="99">
        <f t="shared" si="2"/>
        <v>181.66666666666666</v>
      </c>
      <c r="K14" s="53"/>
      <c r="L14" s="97">
        <f t="shared" si="3"/>
        <v>181.66666666666666</v>
      </c>
      <c r="M14" s="10"/>
    </row>
    <row r="15" spans="1:12" ht="14.25" customHeight="1">
      <c r="A15" s="107">
        <v>7</v>
      </c>
      <c r="B15" s="4" t="s">
        <v>116</v>
      </c>
      <c r="C15" s="4" t="s">
        <v>9</v>
      </c>
      <c r="D15" s="62">
        <f>IF(VLOOKUP($B15,Prägraten1711!$B$8:$I$93,8,FALSE)=0,"",VLOOKUP($B15,Prägraten1711!$B$8:$I$93,8,FALSE))</f>
      </c>
      <c r="E15" s="62">
        <f>IF(VLOOKUP($B15,Nußdorf1512!$B$8:$J$93,8,FALSE)=0,"",VLOOKUP($B15,Nußdorf1512!$B$8:$J$93,8,FALSE))</f>
        <v>188</v>
      </c>
      <c r="F15" s="62">
        <f>IF(VLOOKUP($B15,Sillian2601!$B$8:$J$96,8,FALSE)=0,"",VLOOKUP($B15,Sillian2601!$B$8:$J$96,8,FALSE))</f>
        <v>163</v>
      </c>
      <c r="G15" s="62">
        <f>IF(VLOOKUP($B15,Lienz1602!$B$8:$J$94,8,FALSE)=0,"",VLOOKUP($B15,Lienz1602!$B$8:$J$94,8,FALSE))</f>
        <v>185</v>
      </c>
      <c r="H15" s="47">
        <f t="shared" si="0"/>
        <v>536</v>
      </c>
      <c r="I15" s="111">
        <f t="shared" si="1"/>
        <v>178.66666666666666</v>
      </c>
      <c r="J15" s="99">
        <f t="shared" si="2"/>
        <v>178.66666666666666</v>
      </c>
      <c r="K15" s="53"/>
      <c r="L15" s="97">
        <f t="shared" si="3"/>
        <v>178.66666666666666</v>
      </c>
    </row>
    <row r="16" spans="1:12" ht="14.25" customHeight="1">
      <c r="A16" s="107">
        <v>8</v>
      </c>
      <c r="B16" s="4" t="s">
        <v>104</v>
      </c>
      <c r="C16" s="4" t="s">
        <v>31</v>
      </c>
      <c r="D16" s="62">
        <f>IF(VLOOKUP($B16,Prägraten1711!$B$8:$I$93,8,FALSE)=0,"",VLOOKUP($B16,Prägraten1711!$B$8:$I$93,8,FALSE))</f>
        <v>178</v>
      </c>
      <c r="E16" s="62">
        <f>IF(VLOOKUP($B16,Nußdorf1512!$B$8:$J$93,8,FALSE)=0,"",VLOOKUP($B16,Nußdorf1512!$B$8:$J$93,8,FALSE))</f>
        <v>166</v>
      </c>
      <c r="F16" s="62">
        <f>IF(VLOOKUP($B16,Sillian2601!$B$8:$J$96,8,FALSE)=0,"",VLOOKUP($B16,Sillian2601!$B$8:$J$96,8,FALSE))</f>
        <v>176</v>
      </c>
      <c r="G16" s="62">
        <f>IF(VLOOKUP($B16,Lienz1602!$B$8:$J$94,8,FALSE)=0,"",VLOOKUP($B16,Lienz1602!$B$8:$J$94,8,FALSE))</f>
        <v>176</v>
      </c>
      <c r="H16" s="47">
        <f t="shared" si="0"/>
        <v>696</v>
      </c>
      <c r="I16" s="111">
        <f t="shared" si="1"/>
        <v>174</v>
      </c>
      <c r="J16" s="99">
        <f t="shared" si="2"/>
        <v>176.66666666666666</v>
      </c>
      <c r="K16" s="53"/>
      <c r="L16" s="97">
        <f t="shared" si="3"/>
        <v>176.66666666666666</v>
      </c>
    </row>
    <row r="17" spans="1:12" ht="14.25" customHeight="1">
      <c r="A17" s="107">
        <v>9</v>
      </c>
      <c r="B17" s="4" t="s">
        <v>79</v>
      </c>
      <c r="C17" s="4" t="s">
        <v>12</v>
      </c>
      <c r="D17" s="62">
        <f>IF(VLOOKUP($B17,Prägraten1711!$B$8:$I$93,8,FALSE)=0,"",VLOOKUP($B17,Prägraten1711!$B$8:$I$93,8,FALSE))</f>
        <v>175</v>
      </c>
      <c r="E17" s="62">
        <f>IF(VLOOKUP($B17,Nußdorf1512!$B$8:$J$93,8,FALSE)=0,"",VLOOKUP($B17,Nußdorf1512!$B$8:$J$93,8,FALSE))</f>
        <v>179</v>
      </c>
      <c r="F17" s="62">
        <f>IF(VLOOKUP($B17,Sillian2601!$B$8:$J$96,8,FALSE)=0,"",VLOOKUP($B17,Sillian2601!$B$8:$J$96,8,FALSE))</f>
        <v>176</v>
      </c>
      <c r="G17" s="62">
        <f>IF(VLOOKUP($B17,Lienz1602!$B$8:$J$94,8,FALSE)=0,"",VLOOKUP($B17,Lienz1602!$B$8:$J$94,8,FALSE))</f>
        <v>165</v>
      </c>
      <c r="H17" s="47">
        <f t="shared" si="0"/>
        <v>695</v>
      </c>
      <c r="I17" s="111">
        <f t="shared" si="1"/>
        <v>173.75</v>
      </c>
      <c r="J17" s="99">
        <f t="shared" si="2"/>
        <v>176.66666666666666</v>
      </c>
      <c r="K17" s="53"/>
      <c r="L17" s="97">
        <f t="shared" si="3"/>
        <v>176.66666666666666</v>
      </c>
    </row>
    <row r="18" spans="1:12" ht="14.25" customHeight="1">
      <c r="A18" s="107">
        <v>10</v>
      </c>
      <c r="B18" s="4" t="s">
        <v>106</v>
      </c>
      <c r="C18" s="4" t="s">
        <v>103</v>
      </c>
      <c r="D18" s="62">
        <f>IF(VLOOKUP($B18,Prägraten1711!$B$8:$I$93,8,FALSE)=0,"",VLOOKUP($B18,Prägraten1711!$B$8:$I$93,8,FALSE))</f>
        <v>171</v>
      </c>
      <c r="E18" s="62">
        <f>IF(VLOOKUP($B18,Nußdorf1512!$B$8:$J$93,8,FALSE)=0,"",VLOOKUP($B18,Nußdorf1512!$B$8:$J$93,8,FALSE))</f>
        <v>180</v>
      </c>
      <c r="F18" s="62">
        <f>IF(VLOOKUP($B18,Sillian2601!$B$8:$J$96,8,FALSE)=0,"",VLOOKUP($B18,Sillian2601!$B$8:$J$96,8,FALSE))</f>
        <v>166</v>
      </c>
      <c r="G18" s="62">
        <f>IF(VLOOKUP($B18,Lienz1602!$B$8:$J$94,8,FALSE)=0,"",VLOOKUP($B18,Lienz1602!$B$8:$J$94,8,FALSE))</f>
        <v>169</v>
      </c>
      <c r="H18" s="47">
        <f t="shared" si="0"/>
        <v>686</v>
      </c>
      <c r="I18" s="111">
        <f t="shared" si="1"/>
        <v>171.5</v>
      </c>
      <c r="J18" s="99">
        <f t="shared" si="2"/>
        <v>173.33333333333334</v>
      </c>
      <c r="K18" s="53"/>
      <c r="L18" s="97">
        <f t="shared" si="3"/>
        <v>173.33333333333334</v>
      </c>
    </row>
    <row r="19" spans="1:12" ht="14.25" customHeight="1">
      <c r="A19" s="107">
        <v>11</v>
      </c>
      <c r="B19" s="4" t="s">
        <v>128</v>
      </c>
      <c r="C19" s="4" t="s">
        <v>103</v>
      </c>
      <c r="D19" s="62">
        <f>IF(VLOOKUP($B19,Prägraten1711!$B$8:$I$93,8,FALSE)=0,"",VLOOKUP($B19,Prägraten1711!$B$8:$I$93,8,FALSE))</f>
        <v>154</v>
      </c>
      <c r="E19" s="62">
        <f>IF(VLOOKUP($B19,Nußdorf1512!$B$8:$J$93,8,FALSE)=0,"",VLOOKUP($B19,Nußdorf1512!$B$8:$J$93,8,FALSE))</f>
        <v>168</v>
      </c>
      <c r="F19" s="62">
        <f>IF(VLOOKUP($B19,Sillian2601!$B$8:$J$96,8,FALSE)=0,"",VLOOKUP($B19,Sillian2601!$B$8:$J$96,8,FALSE))</f>
        <v>166</v>
      </c>
      <c r="G19" s="62">
        <f>IF(VLOOKUP($B19,Lienz1602!$B$8:$J$94,8,FALSE)=0,"",VLOOKUP($B19,Lienz1602!$B$8:$J$94,8,FALSE))</f>
        <v>175</v>
      </c>
      <c r="H19" s="47">
        <f t="shared" si="0"/>
        <v>663</v>
      </c>
      <c r="I19" s="111">
        <f t="shared" si="1"/>
        <v>165.75</v>
      </c>
      <c r="J19" s="99">
        <f t="shared" si="2"/>
        <v>169.66666666666666</v>
      </c>
      <c r="K19" s="53"/>
      <c r="L19" s="97">
        <f t="shared" si="3"/>
        <v>169.66666666666666</v>
      </c>
    </row>
    <row r="20" spans="1:12" ht="14.25" customHeight="1">
      <c r="A20" s="107">
        <v>12</v>
      </c>
      <c r="B20" s="4" t="s">
        <v>112</v>
      </c>
      <c r="C20" s="4" t="s">
        <v>9</v>
      </c>
      <c r="D20" s="62">
        <f>IF(VLOOKUP($B20,Prägraten1711!$B$8:$I$93,8,FALSE)=0,"",VLOOKUP($B20,Prägraten1711!$B$8:$I$93,8,FALSE))</f>
        <v>141</v>
      </c>
      <c r="E20" s="62">
        <f>IF(VLOOKUP($B20,Nußdorf1512!$B$8:$J$93,8,FALSE)=0,"",VLOOKUP($B20,Nußdorf1512!$B$8:$J$93,8,FALSE))</f>
        <v>173</v>
      </c>
      <c r="F20" s="62">
        <f>IF(VLOOKUP($B20,Sillian2601!$B$8:$J$96,8,FALSE)=0,"",VLOOKUP($B20,Sillian2601!$B$8:$J$96,8,FALSE))</f>
        <v>168</v>
      </c>
      <c r="G20" s="62">
        <f>IF(VLOOKUP($B20,Lienz1602!$B$8:$J$94,8,FALSE)=0,"",VLOOKUP($B20,Lienz1602!$B$8:$J$94,8,FALSE))</f>
        <v>165</v>
      </c>
      <c r="H20" s="47">
        <f t="shared" si="0"/>
        <v>647</v>
      </c>
      <c r="I20" s="111">
        <f t="shared" si="1"/>
        <v>161.75</v>
      </c>
      <c r="J20" s="99">
        <f t="shared" si="2"/>
        <v>168.66666666666666</v>
      </c>
      <c r="K20" s="53"/>
      <c r="L20" s="97">
        <f t="shared" si="3"/>
        <v>168.66666666666666</v>
      </c>
    </row>
    <row r="21" spans="1:12" ht="14.25" customHeight="1">
      <c r="A21" s="107">
        <v>13</v>
      </c>
      <c r="B21" s="4" t="s">
        <v>105</v>
      </c>
      <c r="C21" s="4" t="s">
        <v>12</v>
      </c>
      <c r="D21" s="62">
        <f>IF(VLOOKUP($B21,Prägraten1711!$B$8:$I$93,8,FALSE)=0,"",VLOOKUP($B21,Prägraten1711!$B$8:$I$93,8,FALSE))</f>
        <v>178</v>
      </c>
      <c r="E21" s="62">
        <f>IF(VLOOKUP($B21,Nußdorf1512!$B$8:$J$93,8,FALSE)=0,"",VLOOKUP($B21,Nußdorf1512!$B$8:$J$93,8,FALSE))</f>
        <v>161</v>
      </c>
      <c r="F21" s="62">
        <f>IF(VLOOKUP($B21,Sillian2601!$B$8:$J$96,8,FALSE)=0,"",VLOOKUP($B21,Sillian2601!$B$8:$J$96,8,FALSE))</f>
        <v>156</v>
      </c>
      <c r="G21" s="62">
        <f>IF(VLOOKUP($B21,Lienz1602!$B$8:$J$94,8,FALSE)=0,"",VLOOKUP($B21,Lienz1602!$B$8:$J$94,8,FALSE))</f>
        <v>149</v>
      </c>
      <c r="H21" s="47">
        <f t="shared" si="0"/>
        <v>644</v>
      </c>
      <c r="I21" s="111">
        <f t="shared" si="1"/>
        <v>161</v>
      </c>
      <c r="J21" s="99">
        <f t="shared" si="2"/>
        <v>165</v>
      </c>
      <c r="K21" s="53"/>
      <c r="L21" s="97">
        <f t="shared" si="3"/>
        <v>165</v>
      </c>
    </row>
    <row r="22" spans="1:12" ht="14.25" customHeight="1">
      <c r="A22" s="107" t="s">
        <v>109</v>
      </c>
      <c r="B22" s="4" t="s">
        <v>111</v>
      </c>
      <c r="C22" s="4" t="s">
        <v>9</v>
      </c>
      <c r="D22" s="62">
        <f>IF(VLOOKUP($B22,Prägraten1711!$B$8:$I$93,8,FALSE)=0,"",VLOOKUP($B22,Prägraten1711!$B$8:$I$93,8,FALSE))</f>
        <v>143</v>
      </c>
      <c r="E22" s="62">
        <f>IF(VLOOKUP($B22,Nußdorf1512!$B$8:$J$93,8,FALSE)=0,"",VLOOKUP($B22,Nußdorf1512!$B$8:$J$93,8,FALSE))</f>
        <v>158</v>
      </c>
      <c r="F22" s="62">
        <f>IF(VLOOKUP($B22,Sillian2601!$B$8:$J$96,8,FALSE)=0,"",VLOOKUP($B22,Sillian2601!$B$8:$J$96,8,FALSE))</f>
        <v>161</v>
      </c>
      <c r="G22" s="62">
        <f>IF(VLOOKUP($B22,Lienz1602!$B$8:$J$94,8,FALSE)=0,"",VLOOKUP($B22,Lienz1602!$B$8:$J$94,8,FALSE))</f>
        <v>162</v>
      </c>
      <c r="H22" s="47">
        <f t="shared" si="0"/>
        <v>624</v>
      </c>
      <c r="I22" s="111">
        <f t="shared" si="1"/>
        <v>156</v>
      </c>
      <c r="J22" s="99">
        <f t="shared" si="2"/>
        <v>160.33333333333334</v>
      </c>
      <c r="K22" s="53"/>
      <c r="L22" s="97">
        <f t="shared" si="3"/>
        <v>160.33333333333334</v>
      </c>
    </row>
    <row r="23" spans="1:12" ht="14.25" customHeight="1">
      <c r="A23" s="107">
        <v>15</v>
      </c>
      <c r="B23" s="4" t="s">
        <v>157</v>
      </c>
      <c r="C23" s="4" t="s">
        <v>103</v>
      </c>
      <c r="D23" s="62">
        <f>IF(VLOOKUP($B23,Prägraten1711!$B$8:$I$93,8,FALSE)=0,"",VLOOKUP($B23,Prägraten1711!$B$8:$I$93,8,FALSE))</f>
        <v>151</v>
      </c>
      <c r="E23" s="62">
        <f>IF(VLOOKUP($B23,Nußdorf1512!$B$8:$J$93,8,FALSE)=0,"",VLOOKUP($B23,Nußdorf1512!$B$8:$J$93,8,FALSE))</f>
        <v>161</v>
      </c>
      <c r="F23" s="62">
        <f>IF(VLOOKUP($B23,Sillian2601!$B$8:$J$96,8,FALSE)=0,"",VLOOKUP($B23,Sillian2601!$B$8:$J$96,8,FALSE))</f>
        <v>165</v>
      </c>
      <c r="G23" s="62">
        <f>IF(VLOOKUP($B23,Lienz1602!$B$8:$J$94,8,FALSE)=0,"",VLOOKUP($B23,Lienz1602!$B$8:$J$94,8,FALSE))</f>
      </c>
      <c r="H23" s="47">
        <f t="shared" si="0"/>
        <v>477</v>
      </c>
      <c r="I23" s="111">
        <f t="shared" si="1"/>
        <v>159</v>
      </c>
      <c r="J23" s="99">
        <f t="shared" si="2"/>
        <v>159</v>
      </c>
      <c r="K23" s="53"/>
      <c r="L23" s="97">
        <f t="shared" si="3"/>
        <v>159</v>
      </c>
    </row>
    <row r="24" spans="1:12" ht="14.25" customHeight="1">
      <c r="A24" s="107">
        <v>16</v>
      </c>
      <c r="B24" s="4" t="s">
        <v>110</v>
      </c>
      <c r="C24" s="4" t="s">
        <v>9</v>
      </c>
      <c r="D24" s="62">
        <f>IF(VLOOKUP($B24,Prägraten1711!$B$8:$I$93,8,FALSE)=0,"",VLOOKUP($B24,Prägraten1711!$B$8:$I$93,8,FALSE))</f>
        <v>148</v>
      </c>
      <c r="E24" s="62">
        <f>IF(VLOOKUP($B24,Nußdorf1512!$B$8:$J$93,8,FALSE)=0,"",VLOOKUP($B24,Nußdorf1512!$B$8:$J$93,8,FALSE))</f>
        <v>141</v>
      </c>
      <c r="F24" s="62">
        <f>IF(VLOOKUP($B24,Sillian2601!$B$8:$J$96,8,FALSE)=0,"",VLOOKUP($B24,Sillian2601!$B$8:$J$96,8,FALSE))</f>
        <v>164</v>
      </c>
      <c r="G24" s="62">
        <f>IF(VLOOKUP($B24,Lienz1602!$B$8:$J$94,8,FALSE)=0,"",VLOOKUP($B24,Lienz1602!$B$8:$J$94,8,FALSE))</f>
        <v>162</v>
      </c>
      <c r="H24" s="47">
        <f t="shared" si="0"/>
        <v>615</v>
      </c>
      <c r="I24" s="111">
        <f t="shared" si="1"/>
        <v>153.75</v>
      </c>
      <c r="J24" s="99">
        <f t="shared" si="2"/>
        <v>158</v>
      </c>
      <c r="K24" s="53"/>
      <c r="L24" s="97">
        <f t="shared" si="3"/>
        <v>158</v>
      </c>
    </row>
    <row r="25" spans="1:12" ht="14.25" customHeight="1">
      <c r="A25" s="107">
        <v>17</v>
      </c>
      <c r="B25" s="4" t="s">
        <v>108</v>
      </c>
      <c r="C25" s="4" t="s">
        <v>9</v>
      </c>
      <c r="D25" s="62">
        <f>IF(VLOOKUP($B25,Prägraten1711!$B$8:$I$93,8,FALSE)=0,"",VLOOKUP($B25,Prägraten1711!$B$8:$I$93,8,FALSE))</f>
        <v>152</v>
      </c>
      <c r="E25" s="62">
        <f>IF(VLOOKUP($B25,Nußdorf1512!$B$8:$J$93,8,FALSE)=0,"",VLOOKUP($B25,Nußdorf1512!$B$8:$J$93,8,FALSE))</f>
        <v>166</v>
      </c>
      <c r="F25" s="62">
        <f>IF(VLOOKUP($B25,Sillian2601!$B$8:$J$96,8,FALSE)=0,"",VLOOKUP($B25,Sillian2601!$B$8:$J$96,8,FALSE))</f>
        <v>155</v>
      </c>
      <c r="G25" s="62">
        <f>IF(VLOOKUP($B25,Lienz1602!$B$8:$J$94,8,FALSE)=0,"",VLOOKUP($B25,Lienz1602!$B$8:$J$94,8,FALSE))</f>
        <v>149</v>
      </c>
      <c r="H25" s="47">
        <f t="shared" si="0"/>
        <v>622</v>
      </c>
      <c r="I25" s="111">
        <f t="shared" si="1"/>
        <v>155.5</v>
      </c>
      <c r="J25" s="99">
        <f t="shared" si="2"/>
        <v>157.66666666666666</v>
      </c>
      <c r="K25" s="53"/>
      <c r="L25" s="97">
        <f t="shared" si="3"/>
        <v>157.66666666666666</v>
      </c>
    </row>
    <row r="26" spans="1:12" ht="14.25" customHeight="1">
      <c r="A26" s="107">
        <v>18</v>
      </c>
      <c r="B26" s="4" t="s">
        <v>115</v>
      </c>
      <c r="C26" s="4" t="s">
        <v>12</v>
      </c>
      <c r="D26" s="62">
        <f>IF(VLOOKUP($B26,Prägraten1711!$B$8:$I$93,8,FALSE)=0,"",VLOOKUP($B26,Prägraten1711!$B$8:$I$93,8,FALSE))</f>
        <v>130</v>
      </c>
      <c r="E26" s="62">
        <f>IF(VLOOKUP($B26,Nußdorf1512!$B$8:$J$93,8,FALSE)=0,"",VLOOKUP($B26,Nußdorf1512!$B$8:$J$93,8,FALSE))</f>
        <v>156</v>
      </c>
      <c r="F26" s="62">
        <f>IF(VLOOKUP($B26,Sillian2601!$B$8:$J$96,8,FALSE)=0,"",VLOOKUP($B26,Sillian2601!$B$8:$J$96,8,FALSE))</f>
        <v>149</v>
      </c>
      <c r="G26" s="62">
        <f>IF(VLOOKUP($B26,Lienz1602!$B$8:$J$94,8,FALSE)=0,"",VLOOKUP($B26,Lienz1602!$B$8:$J$94,8,FALSE))</f>
        <v>162</v>
      </c>
      <c r="H26" s="47">
        <f t="shared" si="0"/>
        <v>597</v>
      </c>
      <c r="I26" s="111">
        <f t="shared" si="1"/>
        <v>149.25</v>
      </c>
      <c r="J26" s="99">
        <f t="shared" si="2"/>
        <v>155.66666666666666</v>
      </c>
      <c r="K26" s="53"/>
      <c r="L26" s="97">
        <f t="shared" si="3"/>
        <v>155.66666666666666</v>
      </c>
    </row>
    <row r="27" spans="1:12" ht="14.25" customHeight="1">
      <c r="A27" s="107">
        <v>19</v>
      </c>
      <c r="B27" s="4" t="s">
        <v>113</v>
      </c>
      <c r="C27" s="4" t="s">
        <v>9</v>
      </c>
      <c r="D27" s="62">
        <f>IF(VLOOKUP($B27,Prägraten1711!$B$8:$I$93,8,FALSE)=0,"",VLOOKUP($B27,Prägraten1711!$B$8:$I$93,8,FALSE))</f>
        <v>136</v>
      </c>
      <c r="E27" s="62">
        <f>IF(VLOOKUP($B27,Nußdorf1512!$B$8:$J$93,8,FALSE)=0,"",VLOOKUP($B27,Nußdorf1512!$B$8:$J$93,8,FALSE))</f>
        <v>141</v>
      </c>
      <c r="F27" s="62">
        <f>IF(VLOOKUP($B27,Sillian2601!$B$8:$J$96,8,FALSE)=0,"",VLOOKUP($B27,Sillian2601!$B$8:$J$96,8,FALSE))</f>
        <v>157</v>
      </c>
      <c r="G27" s="62">
        <f>IF(VLOOKUP($B27,Lienz1602!$B$8:$J$94,8,FALSE)=0,"",VLOOKUP($B27,Lienz1602!$B$8:$J$94,8,FALSE))</f>
        <v>165</v>
      </c>
      <c r="H27" s="47">
        <f t="shared" si="0"/>
        <v>599</v>
      </c>
      <c r="I27" s="111">
        <f t="shared" si="1"/>
        <v>149.75</v>
      </c>
      <c r="J27" s="99">
        <f t="shared" si="2"/>
        <v>154.33333333333334</v>
      </c>
      <c r="K27" s="53"/>
      <c r="L27" s="97">
        <f t="shared" si="3"/>
        <v>154.33333333333334</v>
      </c>
    </row>
    <row r="28" spans="1:12" ht="14.25" customHeight="1">
      <c r="A28" s="107">
        <v>20</v>
      </c>
      <c r="B28" s="4" t="s">
        <v>107</v>
      </c>
      <c r="C28" s="4" t="s">
        <v>31</v>
      </c>
      <c r="D28" s="62">
        <f>IF(VLOOKUP($B28,Prägraten1711!$B$8:$I$93,8,FALSE)=0,"",VLOOKUP($B28,Prägraten1711!$B$8:$I$93,8,FALSE))</f>
        <v>163</v>
      </c>
      <c r="E28" s="62">
        <f>IF(VLOOKUP($B28,Nußdorf1512!$B$8:$J$93,8,FALSE)=0,"",VLOOKUP($B28,Nußdorf1512!$B$8:$J$93,8,FALSE))</f>
        <v>141</v>
      </c>
      <c r="F28" s="62">
        <f>IF(VLOOKUP($B28,Sillian2601!$B$8:$J$96,8,FALSE)=0,"",VLOOKUP($B28,Sillian2601!$B$8:$J$96,8,FALSE))</f>
        <v>154</v>
      </c>
      <c r="G28" s="62">
        <f>IF(VLOOKUP($B28,Lienz1602!$B$8:$J$94,8,FALSE)=0,"",VLOOKUP($B28,Lienz1602!$B$8:$J$94,8,FALSE))</f>
      </c>
      <c r="H28" s="47">
        <f t="shared" si="0"/>
        <v>458</v>
      </c>
      <c r="I28" s="111">
        <f t="shared" si="1"/>
        <v>152.66666666666666</v>
      </c>
      <c r="J28" s="99">
        <f t="shared" si="2"/>
        <v>152.66666666666666</v>
      </c>
      <c r="K28" s="53"/>
      <c r="L28" s="97">
        <f t="shared" si="3"/>
        <v>152.66666666666666</v>
      </c>
    </row>
    <row r="29" spans="1:12" ht="14.25" customHeight="1">
      <c r="A29" s="107">
        <v>21</v>
      </c>
      <c r="B29" s="4" t="s">
        <v>159</v>
      </c>
      <c r="C29" s="4" t="s">
        <v>9</v>
      </c>
      <c r="D29" s="62">
        <f>IF(VLOOKUP($B29,Prägraten1711!$B$8:$I$93,8,FALSE)=0,"",VLOOKUP($B29,Prägraten1711!$B$8:$I$93,8,FALSE))</f>
        <v>140</v>
      </c>
      <c r="E29" s="62">
        <v>0</v>
      </c>
      <c r="F29" s="62">
        <f>IF(VLOOKUP($B29,Sillian2601!$B$8:$J$96,8,FALSE)=0,"",VLOOKUP($B29,Sillian2601!$B$8:$J$96,8,FALSE))</f>
      </c>
      <c r="G29" s="62">
        <f>IF(VLOOKUP($B29,Lienz1602!$B$8:$J$94,8,FALSE)=0,"",VLOOKUP($B29,Lienz1602!$B$8:$J$94,8,FALSE))</f>
      </c>
      <c r="H29" s="47">
        <f t="shared" si="0"/>
        <v>140</v>
      </c>
      <c r="I29" s="111">
        <f t="shared" si="1"/>
        <v>70</v>
      </c>
      <c r="J29" s="99">
        <f t="shared" si="2"/>
        <v>70</v>
      </c>
      <c r="K29" s="53"/>
      <c r="L29" s="97">
        <f t="shared" si="3"/>
        <v>70</v>
      </c>
    </row>
    <row r="30" spans="1:12" ht="14.25" customHeight="1">
      <c r="A30" s="107">
        <v>22</v>
      </c>
      <c r="B30" s="4" t="s">
        <v>161</v>
      </c>
      <c r="C30" s="4" t="s">
        <v>12</v>
      </c>
      <c r="D30" s="62"/>
      <c r="E30" s="62">
        <v>0</v>
      </c>
      <c r="F30" s="62">
        <f>IF(VLOOKUP($B30,Sillian2601!$B$8:$J$96,8,FALSE)=0,"",VLOOKUP($B30,Sillian2601!$B$8:$J$96,8,FALSE))</f>
        <v>147</v>
      </c>
      <c r="G30" s="62">
        <f>IF(VLOOKUP($B30,Lienz1602!$B$8:$J$94,8,FALSE)=0,"",VLOOKUP($B30,Lienz1602!$B$8:$J$94,8,FALSE))</f>
        <v>130</v>
      </c>
      <c r="H30" s="47">
        <f t="shared" si="0"/>
        <v>277</v>
      </c>
      <c r="I30" s="111">
        <f t="shared" si="1"/>
        <v>92.33333333333333</v>
      </c>
      <c r="J30" s="99">
        <f t="shared" si="2"/>
        <v>92.33333333333333</v>
      </c>
      <c r="K30" s="53"/>
      <c r="L30" s="97">
        <f t="shared" si="3"/>
        <v>92.33333333333333</v>
      </c>
    </row>
    <row r="31" spans="1:12" ht="14.25" customHeight="1">
      <c r="A31" s="107">
        <v>23</v>
      </c>
      <c r="B31" s="4" t="s">
        <v>114</v>
      </c>
      <c r="C31" s="4" t="s">
        <v>31</v>
      </c>
      <c r="D31" s="62">
        <f>IF(VLOOKUP($B31,Prägraten1711!$B$8:$I$93,8,FALSE)=0,"",VLOOKUP($B31,Prägraten1711!$B$8:$I$93,8,FALSE))</f>
        <v>134</v>
      </c>
      <c r="E31" s="62">
        <v>0</v>
      </c>
      <c r="F31" s="62">
        <f>IF(VLOOKUP($B31,Sillian2601!$B$8:$J$96,8,FALSE)=0,"",VLOOKUP($B31,Sillian2601!$B$8:$J$96,8,FALSE))</f>
      </c>
      <c r="G31" s="62">
        <f>IF(VLOOKUP($B31,Lienz1602!$B$8:$J$94,8,FALSE)=0,"",VLOOKUP($B31,Lienz1602!$B$8:$J$94,8,FALSE))</f>
      </c>
      <c r="H31" s="47">
        <f t="shared" si="0"/>
        <v>134</v>
      </c>
      <c r="I31" s="111">
        <f t="shared" si="1"/>
        <v>67</v>
      </c>
      <c r="J31" s="99">
        <f t="shared" si="2"/>
        <v>67</v>
      </c>
      <c r="K31" s="53"/>
      <c r="L31" s="97">
        <f t="shared" si="3"/>
        <v>67</v>
      </c>
    </row>
    <row r="32" spans="1:12" ht="14.25" customHeight="1">
      <c r="A32" s="107" t="s">
        <v>160</v>
      </c>
      <c r="B32" s="4" t="s">
        <v>129</v>
      </c>
      <c r="C32" s="4" t="s">
        <v>12</v>
      </c>
      <c r="D32" s="62">
        <f>IF(VLOOKUP($B32,Prägraten1711!$B$8:$I$93,8,FALSE)=0,"",VLOOKUP($B32,Prägraten1711!$B$8:$I$93,8,FALSE))</f>
      </c>
      <c r="E32" s="62">
        <f>IF(VLOOKUP($B32,Nußdorf1512!$B$8:$J$93,8,FALSE)=0,"",VLOOKUP($B32,Nußdorf1512!$B$8:$J$93,8,FALSE))</f>
        <v>102</v>
      </c>
      <c r="F32" s="62">
        <f>IF(VLOOKUP($B32,Sillian2601!$B$8:$J$96,8,FALSE)=0,"",VLOOKUP($B32,Sillian2601!$B$8:$J$96,8,FALSE))</f>
        <v>119</v>
      </c>
      <c r="G32" s="62">
        <f>IF(VLOOKUP($B32,Lienz1602!$B$8:$J$94,8,FALSE)=0,"",VLOOKUP($B32,Lienz1602!$B$8:$J$94,8,FALSE))</f>
        <v>153</v>
      </c>
      <c r="H32" s="47">
        <f t="shared" si="0"/>
        <v>374</v>
      </c>
      <c r="I32" s="111">
        <f t="shared" si="1"/>
        <v>124.66666666666667</v>
      </c>
      <c r="J32" s="99">
        <f t="shared" si="2"/>
        <v>124.66666666666667</v>
      </c>
      <c r="K32" s="53"/>
      <c r="L32" s="97">
        <f t="shared" si="3"/>
        <v>124.66666666666667</v>
      </c>
    </row>
    <row r="33" spans="10:12" ht="9.75" customHeight="1">
      <c r="J33" s="67"/>
      <c r="L33" s="67"/>
    </row>
    <row r="34" spans="1:12" ht="13.5" customHeight="1">
      <c r="A34" s="128" t="s">
        <v>148</v>
      </c>
      <c r="B34" s="129"/>
      <c r="C34" s="130"/>
      <c r="J34" s="67"/>
      <c r="L34" s="67"/>
    </row>
    <row r="35" spans="1:12" ht="13.5" customHeight="1" thickBot="1">
      <c r="A35" s="131"/>
      <c r="B35" s="132"/>
      <c r="C35" s="133"/>
      <c r="J35" s="67"/>
      <c r="L35" s="67"/>
    </row>
    <row r="36" spans="1:12" s="8" customFormat="1" ht="22.5" customHeight="1">
      <c r="A36" s="103" t="s">
        <v>0</v>
      </c>
      <c r="B36" s="104" t="s">
        <v>1</v>
      </c>
      <c r="C36" s="105" t="s">
        <v>2</v>
      </c>
      <c r="D36" s="46" t="s">
        <v>142</v>
      </c>
      <c r="E36" s="46" t="s">
        <v>143</v>
      </c>
      <c r="F36" s="46" t="s">
        <v>144</v>
      </c>
      <c r="G36" s="46" t="s">
        <v>145</v>
      </c>
      <c r="H36" s="46" t="s">
        <v>4</v>
      </c>
      <c r="I36" s="51" t="s">
        <v>49</v>
      </c>
      <c r="J36" s="51" t="s">
        <v>48</v>
      </c>
      <c r="K36" s="52" t="s">
        <v>50</v>
      </c>
      <c r="L36" s="61" t="s">
        <v>4</v>
      </c>
    </row>
    <row r="37" spans="1:12" s="9" customFormat="1" ht="14.25" customHeight="1">
      <c r="A37" s="107" t="s">
        <v>15</v>
      </c>
      <c r="B37" s="4" t="s">
        <v>99</v>
      </c>
      <c r="C37" s="4" t="s">
        <v>12</v>
      </c>
      <c r="D37" s="62">
        <f>IF(VLOOKUP($B37,Prägraten1711!$B$8:$I$93,8,FALSE)=0,"",VLOOKUP($B37,Prägraten1711!$B$8:$I$93,8,FALSE))</f>
        <v>180</v>
      </c>
      <c r="E37" s="62">
        <f>IF(VLOOKUP($B37,Nußdorf1512!$B$8:$J$93,8,FALSE)=0,"",VLOOKUP($B37,Nußdorf1512!$B$8:$J$93,8,FALSE))</f>
        <v>188</v>
      </c>
      <c r="F37" s="62">
        <f>IF(VLOOKUP($B37,Sillian2601!$B$8:$J$96,8,FALSE)=0,"",VLOOKUP($B37,Sillian2601!$B$8:$J$96,8,FALSE))</f>
        <v>187</v>
      </c>
      <c r="G37" s="62">
        <f>IF(VLOOKUP($B37,Lienz1602!$B$8:$J$94,8,FALSE)=0,"",VLOOKUP($B37,Lienz1602!$B$8:$J$94,8,FALSE))</f>
        <v>189</v>
      </c>
      <c r="H37" s="47">
        <f aca="true" t="shared" si="4" ref="H37:H44">IF(SUM(D37:G37)=0,"",SUM(D37:G37))</f>
        <v>744</v>
      </c>
      <c r="I37" s="111">
        <f aca="true" t="shared" si="5" ref="I37:I44">IF(H37="","",H37/COUNT(D37:G37))</f>
        <v>186</v>
      </c>
      <c r="J37" s="99">
        <f aca="true" t="shared" si="6" ref="J37:J44">IF(H37="","",IF(COUNT(D37:G37)&lt;=3,H37/COUNT(D37:G37),(H37-SMALL(D37:G37,1))/3))</f>
        <v>188</v>
      </c>
      <c r="K37" s="87">
        <v>97.1</v>
      </c>
      <c r="L37" s="97">
        <f aca="true" t="shared" si="7" ref="L37:L44">SUM(J37:K37)</f>
        <v>285.1</v>
      </c>
    </row>
    <row r="38" spans="1:13" ht="14.25" customHeight="1">
      <c r="A38" s="107" t="s">
        <v>17</v>
      </c>
      <c r="B38" s="4" t="s">
        <v>121</v>
      </c>
      <c r="C38" s="4" t="s">
        <v>118</v>
      </c>
      <c r="D38" s="62">
        <f>IF(VLOOKUP($B38,Prägraten1711!$B$8:$I$93,8,FALSE)=0,"",VLOOKUP($B38,Prägraten1711!$B$8:$I$93,8,FALSE))</f>
        <v>156</v>
      </c>
      <c r="E38" s="62">
        <f>IF(VLOOKUP($B38,Nußdorf1512!$B$8:$J$93,8,FALSE)=0,"",VLOOKUP($B38,Nußdorf1512!$B$8:$J$93,8,FALSE))</f>
        <v>182</v>
      </c>
      <c r="F38" s="62">
        <f>IF(VLOOKUP($B38,Sillian2601!$B$8:$J$96,8,FALSE)=0,"",VLOOKUP($B38,Sillian2601!$B$8:$J$96,8,FALSE))</f>
        <v>183</v>
      </c>
      <c r="G38" s="62">
        <f>IF(VLOOKUP($B38,Lienz1602!$B$8:$J$94,8,FALSE)=0,"",VLOOKUP($B38,Lienz1602!$B$8:$J$94,8,FALSE))</f>
        <v>191</v>
      </c>
      <c r="H38" s="47">
        <f t="shared" si="4"/>
        <v>712</v>
      </c>
      <c r="I38" s="111">
        <f t="shared" si="5"/>
        <v>178</v>
      </c>
      <c r="J38" s="99">
        <f t="shared" si="6"/>
        <v>185.33333333333334</v>
      </c>
      <c r="K38" s="87">
        <v>98.2</v>
      </c>
      <c r="L38" s="97">
        <f t="shared" si="7"/>
        <v>283.53333333333336</v>
      </c>
      <c r="M38" s="10"/>
    </row>
    <row r="39" spans="1:13" ht="14.25" customHeight="1">
      <c r="A39" s="107">
        <v>3</v>
      </c>
      <c r="B39" s="4" t="s">
        <v>117</v>
      </c>
      <c r="C39" s="4" t="s">
        <v>118</v>
      </c>
      <c r="D39" s="62">
        <f>IF(VLOOKUP($B39,Prägraten1711!$B$8:$I$93,8,FALSE)=0,"",VLOOKUP($B39,Prägraten1711!$B$8:$I$93,8,FALSE))</f>
        <v>175</v>
      </c>
      <c r="E39" s="62">
        <f>IF(VLOOKUP($B39,Nußdorf1512!$B$8:$J$93,8,FALSE)=0,"",VLOOKUP($B39,Nußdorf1512!$B$8:$J$93,8,FALSE))</f>
        <v>181</v>
      </c>
      <c r="F39" s="62">
        <f>IF(VLOOKUP($B39,Sillian2601!$B$8:$J$96,8,FALSE)=0,"",VLOOKUP($B39,Sillian2601!$B$8:$J$96,8,FALSE))</f>
        <v>183</v>
      </c>
      <c r="G39" s="62">
        <f>IF(VLOOKUP($B39,Lienz1602!$B$8:$J$94,8,FALSE)=0,"",VLOOKUP($B39,Lienz1602!$B$8:$J$94,8,FALSE))</f>
        <v>186</v>
      </c>
      <c r="H39" s="47">
        <f t="shared" si="4"/>
        <v>725</v>
      </c>
      <c r="I39" s="111">
        <f t="shared" si="5"/>
        <v>181.25</v>
      </c>
      <c r="J39" s="99">
        <f t="shared" si="6"/>
        <v>183.33333333333334</v>
      </c>
      <c r="K39" s="87">
        <v>95.1</v>
      </c>
      <c r="L39" s="97">
        <f t="shared" si="7"/>
        <v>278.43333333333334</v>
      </c>
      <c r="M39" s="10"/>
    </row>
    <row r="40" spans="1:13" ht="14.25" customHeight="1">
      <c r="A40" s="107">
        <v>4</v>
      </c>
      <c r="B40" s="4" t="s">
        <v>120</v>
      </c>
      <c r="C40" s="4" t="s">
        <v>103</v>
      </c>
      <c r="D40" s="62">
        <f>IF(VLOOKUP($B40,Prägraten1711!$B$8:$I$93,8,FALSE)=0,"",VLOOKUP($B40,Prägraten1711!$B$8:$I$93,8,FALSE))</f>
        <v>156</v>
      </c>
      <c r="E40" s="62">
        <f>IF(VLOOKUP($B40,Nußdorf1512!$B$8:$J$93,8,FALSE)=0,"",VLOOKUP($B40,Nußdorf1512!$B$8:$J$93,8,FALSE))</f>
        <v>185</v>
      </c>
      <c r="F40" s="62">
        <f>IF(VLOOKUP($B40,Sillian2601!$B$8:$J$96,8,FALSE)=0,"",VLOOKUP($B40,Sillian2601!$B$8:$J$96,8,FALSE))</f>
        <v>179</v>
      </c>
      <c r="G40" s="62">
        <f>IF(VLOOKUP($B40,Lienz1602!$B$8:$J$94,8,FALSE)=0,"",VLOOKUP($B40,Lienz1602!$B$8:$J$94,8,FALSE))</f>
        <v>182</v>
      </c>
      <c r="H40" s="47">
        <f t="shared" si="4"/>
        <v>702</v>
      </c>
      <c r="I40" s="111">
        <f t="shared" si="5"/>
        <v>175.5</v>
      </c>
      <c r="J40" s="99">
        <f t="shared" si="6"/>
        <v>182</v>
      </c>
      <c r="K40" s="53"/>
      <c r="L40" s="97">
        <f t="shared" si="7"/>
        <v>182</v>
      </c>
      <c r="M40" s="10"/>
    </row>
    <row r="41" spans="1:13" ht="14.25" customHeight="1">
      <c r="A41" s="107">
        <v>5</v>
      </c>
      <c r="B41" s="4" t="s">
        <v>100</v>
      </c>
      <c r="C41" s="4" t="s">
        <v>12</v>
      </c>
      <c r="D41" s="62">
        <f>IF(VLOOKUP($B41,Prägraten1711!$B$8:$I$93,8,FALSE)=0,"",VLOOKUP($B41,Prägraten1711!$B$8:$I$93,8,FALSE))</f>
        <v>180</v>
      </c>
      <c r="E41" s="62">
        <f>IF(VLOOKUP($B41,Nußdorf1512!$B$8:$J$93,8,FALSE)=0,"",VLOOKUP($B41,Nußdorf1512!$B$8:$J$93,8,FALSE))</f>
        <v>182</v>
      </c>
      <c r="F41" s="62">
        <f>IF(VLOOKUP($B41,Sillian2601!$B$8:$J$96,8,FALSE)=0,"",VLOOKUP($B41,Sillian2601!$B$8:$J$96,8,FALSE))</f>
        <v>171</v>
      </c>
      <c r="G41" s="62">
        <f>IF(VLOOKUP($B41,Lienz1602!$B$8:$J$94,8,FALSE)=0,"",VLOOKUP($B41,Lienz1602!$B$8:$J$94,8,FALSE))</f>
        <v>180</v>
      </c>
      <c r="H41" s="47">
        <f t="shared" si="4"/>
        <v>713</v>
      </c>
      <c r="I41" s="111">
        <f t="shared" si="5"/>
        <v>178.25</v>
      </c>
      <c r="J41" s="99">
        <f t="shared" si="6"/>
        <v>180.66666666666666</v>
      </c>
      <c r="K41" s="53"/>
      <c r="L41" s="97">
        <f t="shared" si="7"/>
        <v>180.66666666666666</v>
      </c>
      <c r="M41" s="10"/>
    </row>
    <row r="42" spans="1:13" ht="14.25" customHeight="1">
      <c r="A42" s="107">
        <v>6</v>
      </c>
      <c r="B42" s="4" t="s">
        <v>119</v>
      </c>
      <c r="C42" s="4" t="s">
        <v>118</v>
      </c>
      <c r="D42" s="62">
        <f>IF(VLOOKUP($B42,Prägraten1711!$B$8:$I$93,8,FALSE)=0,"",VLOOKUP($B42,Prägraten1711!$B$8:$I$93,8,FALSE))</f>
        <v>157</v>
      </c>
      <c r="E42" s="62">
        <f>IF(VLOOKUP($B42,Nußdorf1512!$B$8:$J$93,8,FALSE)=0,"",VLOOKUP($B42,Nußdorf1512!$B$8:$J$93,8,FALSE))</f>
        <v>170</v>
      </c>
      <c r="F42" s="62">
        <f>IF(VLOOKUP($B42,Sillian2601!$B$8:$J$96,8,FALSE)=0,"",VLOOKUP($B42,Sillian2601!$B$8:$J$96,8,FALSE))</f>
        <v>173</v>
      </c>
      <c r="G42" s="62">
        <f>IF(VLOOKUP($B42,Lienz1602!$B$8:$J$94,8,FALSE)=0,"",VLOOKUP($B42,Lienz1602!$B$8:$J$94,8,FALSE))</f>
        <v>163</v>
      </c>
      <c r="H42" s="47">
        <f t="shared" si="4"/>
        <v>663</v>
      </c>
      <c r="I42" s="111">
        <f t="shared" si="5"/>
        <v>165.75</v>
      </c>
      <c r="J42" s="99">
        <f t="shared" si="6"/>
        <v>168.66666666666666</v>
      </c>
      <c r="K42" s="53"/>
      <c r="L42" s="97">
        <f t="shared" si="7"/>
        <v>168.66666666666666</v>
      </c>
      <c r="M42" s="10"/>
    </row>
    <row r="43" spans="1:13" ht="14.25" customHeight="1">
      <c r="A43" s="107">
        <v>7</v>
      </c>
      <c r="B43" s="4" t="s">
        <v>122</v>
      </c>
      <c r="C43" s="4" t="s">
        <v>118</v>
      </c>
      <c r="D43" s="62">
        <f>IF(VLOOKUP($B43,Prägraten1711!$B$8:$I$93,8,FALSE)=0,"",VLOOKUP($B43,Prägraten1711!$B$8:$I$93,8,FALSE))</f>
        <v>152</v>
      </c>
      <c r="E43" s="62">
        <f>IF(VLOOKUP($B43,Nußdorf1512!$B$8:$J$93,8,FALSE)=0,"",VLOOKUP($B43,Nußdorf1512!$B$8:$J$93,8,FALSE))</f>
        <v>165</v>
      </c>
      <c r="F43" s="62">
        <f>IF(VLOOKUP($B43,Sillian2601!$B$8:$J$96,8,FALSE)=0,"",VLOOKUP($B43,Sillian2601!$B$8:$J$96,8,FALSE))</f>
        <v>160</v>
      </c>
      <c r="G43" s="62">
        <f>IF(VLOOKUP($B43,Lienz1602!$B$8:$J$94,8,FALSE)=0,"",VLOOKUP($B43,Lienz1602!$B$8:$J$94,8,FALSE))</f>
        <v>163</v>
      </c>
      <c r="H43" s="47">
        <f t="shared" si="4"/>
        <v>640</v>
      </c>
      <c r="I43" s="111">
        <f t="shared" si="5"/>
        <v>160</v>
      </c>
      <c r="J43" s="99">
        <f t="shared" si="6"/>
        <v>162.66666666666666</v>
      </c>
      <c r="K43" s="53"/>
      <c r="L43" s="97">
        <f t="shared" si="7"/>
        <v>162.66666666666666</v>
      </c>
      <c r="M43" s="10"/>
    </row>
    <row r="44" spans="1:13" ht="14.25" customHeight="1">
      <c r="A44" s="107">
        <v>8</v>
      </c>
      <c r="B44" s="4" t="s">
        <v>123</v>
      </c>
      <c r="C44" s="4" t="s">
        <v>103</v>
      </c>
      <c r="D44" s="62">
        <f>IF(VLOOKUP($B44,Prägraten1711!$B$8:$I$93,8,FALSE)=0,"",VLOOKUP($B44,Prägraten1711!$B$8:$I$93,8,FALSE))</f>
        <v>144</v>
      </c>
      <c r="E44" s="62">
        <f>IF(VLOOKUP($B44,Nußdorf1512!$B$8:$J$93,8,FALSE)=0,"",VLOOKUP($B44,Nußdorf1512!$B$8:$J$93,8,FALSE))</f>
        <v>175</v>
      </c>
      <c r="F44" s="62">
        <f>IF(VLOOKUP($B44,Sillian2601!$B$8:$J$96,8,FALSE)=0,"",VLOOKUP($B44,Sillian2601!$B$8:$J$96,8,FALSE))</f>
        <v>149</v>
      </c>
      <c r="G44" s="62">
        <f>IF(VLOOKUP($B44,Lienz1602!$B$8:$J$94,8,FALSE)=0,"",VLOOKUP($B44,Lienz1602!$B$8:$J$94,8,FALSE))</f>
        <v>163</v>
      </c>
      <c r="H44" s="47">
        <f t="shared" si="4"/>
        <v>631</v>
      </c>
      <c r="I44" s="111">
        <f t="shared" si="5"/>
        <v>157.75</v>
      </c>
      <c r="J44" s="99">
        <f t="shared" si="6"/>
        <v>162.33333333333334</v>
      </c>
      <c r="K44" s="53"/>
      <c r="L44" s="97">
        <f t="shared" si="7"/>
        <v>162.33333333333334</v>
      </c>
      <c r="M44" s="10"/>
    </row>
    <row r="45" spans="10:12" ht="9" customHeight="1">
      <c r="J45" s="67"/>
      <c r="L45" s="67"/>
    </row>
    <row r="46" spans="1:12" ht="13.5" customHeight="1">
      <c r="A46" s="128" t="s">
        <v>149</v>
      </c>
      <c r="B46" s="129"/>
      <c r="C46" s="130"/>
      <c r="D46" s="11"/>
      <c r="E46" s="12"/>
      <c r="F46" s="12"/>
      <c r="G46" s="12"/>
      <c r="H46" s="12"/>
      <c r="I46" s="54"/>
      <c r="J46" s="73"/>
      <c r="K46" s="54"/>
      <c r="L46" s="73"/>
    </row>
    <row r="47" spans="1:12" ht="12.75" customHeight="1" thickBot="1">
      <c r="A47" s="131"/>
      <c r="B47" s="132"/>
      <c r="C47" s="133"/>
      <c r="D47" s="11"/>
      <c r="E47" s="12"/>
      <c r="F47" s="12"/>
      <c r="G47" s="12"/>
      <c r="H47" s="12"/>
      <c r="I47" s="54"/>
      <c r="J47" s="73"/>
      <c r="K47" s="54"/>
      <c r="L47" s="73"/>
    </row>
    <row r="48" spans="1:12" s="8" customFormat="1" ht="21" customHeight="1">
      <c r="A48" s="103" t="s">
        <v>0</v>
      </c>
      <c r="B48" s="104" t="s">
        <v>1</v>
      </c>
      <c r="C48" s="105" t="s">
        <v>2</v>
      </c>
      <c r="D48" s="46" t="s">
        <v>142</v>
      </c>
      <c r="E48" s="46" t="s">
        <v>143</v>
      </c>
      <c r="F48" s="46" t="s">
        <v>144</v>
      </c>
      <c r="G48" s="46" t="s">
        <v>145</v>
      </c>
      <c r="H48" s="46" t="s">
        <v>4</v>
      </c>
      <c r="I48" s="51" t="s">
        <v>49</v>
      </c>
      <c r="J48" s="51" t="s">
        <v>48</v>
      </c>
      <c r="K48" s="52" t="s">
        <v>50</v>
      </c>
      <c r="L48" s="61" t="s">
        <v>4</v>
      </c>
    </row>
    <row r="49" spans="1:12" s="9" customFormat="1" ht="14.25" customHeight="1">
      <c r="A49" s="107">
        <v>1</v>
      </c>
      <c r="B49" s="4" t="s">
        <v>57</v>
      </c>
      <c r="C49" s="4" t="s">
        <v>21</v>
      </c>
      <c r="D49" s="62">
        <f>IF(VLOOKUP($B49,Prägraten1711!$B$8:$I$93,8,FALSE)=0,"",VLOOKUP($B49,Prägraten1711!$B$8:$I$93,8,FALSE))</f>
        <v>191</v>
      </c>
      <c r="E49" s="62">
        <f>IF(VLOOKUP($B49,Nußdorf1512!$B$8:$J$93,8,FALSE)=0,"",VLOOKUP($B49,Nußdorf1512!$B$8:$J$93,8,FALSE))</f>
        <v>186</v>
      </c>
      <c r="F49" s="62">
        <f>IF(VLOOKUP($B49,Sillian2601!$B$8:$J$96,8,FALSE)=0,"",VLOOKUP($B49,Sillian2601!$B$8:$J$96,8,FALSE))</f>
        <v>190</v>
      </c>
      <c r="G49" s="62">
        <f>IF(VLOOKUP($B49,Lienz1602!$B$8:$J$94,8,FALSE)=0,"",VLOOKUP($B49,Lienz1602!$B$8:$J$94,8,FALSE))</f>
        <v>186</v>
      </c>
      <c r="H49" s="47">
        <f>IF(SUM(D49:G49)=0,"",SUM(D49:G49))</f>
        <v>753</v>
      </c>
      <c r="I49" s="111">
        <f>IF(H49="","",H49/COUNT(D49:G49))</f>
        <v>188.25</v>
      </c>
      <c r="J49" s="99">
        <f>IF(H49="","",IF(COUNT(D49:G49)&lt;=3,H49/COUNT(D49:G49),(H49-SMALL(D49:G49,1))/3))</f>
        <v>189</v>
      </c>
      <c r="K49" s="87">
        <v>100.1</v>
      </c>
      <c r="L49" s="97">
        <f>SUM(J49:K49)</f>
        <v>289.1</v>
      </c>
    </row>
    <row r="50" spans="1:13" ht="14.25" customHeight="1">
      <c r="A50" s="107">
        <v>2</v>
      </c>
      <c r="B50" s="4" t="s">
        <v>73</v>
      </c>
      <c r="C50" s="4" t="s">
        <v>31</v>
      </c>
      <c r="D50" s="62">
        <f>IF(VLOOKUP($B50,Prägraten1711!$B$8:$I$93,8,FALSE)=0,"",VLOOKUP($B50,Prägraten1711!$B$8:$I$93,8,FALSE))</f>
        <v>165</v>
      </c>
      <c r="E50" s="62">
        <f>IF(VLOOKUP($B50,Nußdorf1512!$B$8:$J$93,8,FALSE)=0,"",VLOOKUP($B50,Nußdorf1512!$B$8:$J$93,8,FALSE))</f>
        <v>175</v>
      </c>
      <c r="F50" s="62">
        <f>IF(VLOOKUP($B50,Sillian2601!$B$8:$J$96,8,FALSE)=0,"",VLOOKUP($B50,Sillian2601!$B$8:$J$96,8,FALSE))</f>
        <v>172</v>
      </c>
      <c r="G50" s="62">
        <f>IF(VLOOKUP($B50,Lienz1602!$B$8:$J$94,8,FALSE)=0,"",VLOOKUP($B50,Lienz1602!$B$8:$J$94,8,FALSE))</f>
        <v>169</v>
      </c>
      <c r="H50" s="47">
        <f>IF(SUM(D50:G50)=0,"",SUM(D50:G50))</f>
        <v>681</v>
      </c>
      <c r="I50" s="111">
        <f>IF(H50="","",H50/COUNT(D50:G50))</f>
        <v>170.25</v>
      </c>
      <c r="J50" s="99">
        <f>IF(H50="","",IF(COUNT(D50:G50)&lt;=3,H50/COUNT(D50:G50),(H50-SMALL(D50:G50,1))/3))</f>
        <v>172</v>
      </c>
      <c r="K50" s="87">
        <v>87.8</v>
      </c>
      <c r="L50" s="97">
        <f>SUM(J50:K50)</f>
        <v>259.8</v>
      </c>
      <c r="M50" s="10"/>
    </row>
    <row r="51" spans="1:13" ht="14.25" customHeight="1">
      <c r="A51" s="107">
        <v>3</v>
      </c>
      <c r="B51" s="4" t="s">
        <v>13</v>
      </c>
      <c r="C51" s="4" t="s">
        <v>12</v>
      </c>
      <c r="D51" s="62">
        <f>IF(VLOOKUP($B51,Prägraten1711!$B$8:$I$93,8,FALSE)=0,"",VLOOKUP($B51,Prägraten1711!$B$8:$I$93,8,FALSE))</f>
        <v>159</v>
      </c>
      <c r="E51" s="62">
        <f>IF(VLOOKUP($B51,Nußdorf1512!$B$8:$J$93,8,FALSE)=0,"",VLOOKUP($B51,Nußdorf1512!$B$8:$J$93,8,FALSE))</f>
        <v>163</v>
      </c>
      <c r="F51" s="62">
        <f>IF(VLOOKUP($B51,Sillian2601!$B$8:$J$96,8,FALSE)=0,"",VLOOKUP($B51,Sillian2601!$B$8:$J$96,8,FALSE))</f>
        <v>146</v>
      </c>
      <c r="G51" s="62">
        <f>IF(VLOOKUP($B51,Lienz1602!$B$8:$J$94,8,FALSE)=0,"",VLOOKUP($B51,Lienz1602!$B$8:$J$94,8,FALSE))</f>
        <v>173</v>
      </c>
      <c r="H51" s="47">
        <f>IF(SUM(D51:G51)=0,"",SUM(D51:G51))</f>
        <v>641</v>
      </c>
      <c r="I51" s="111">
        <f>IF(H51="","",H51/COUNT(D51:G51))</f>
        <v>160.25</v>
      </c>
      <c r="J51" s="99">
        <f>IF(H51="","",IF(COUNT(D51:G51)&lt;=3,H51/COUNT(D51:G51),(H51-SMALL(D51:G51,1))/3))</f>
        <v>165</v>
      </c>
      <c r="K51" s="87">
        <v>86</v>
      </c>
      <c r="L51" s="97">
        <f>SUM(J51:K51)</f>
        <v>251</v>
      </c>
      <c r="M51" s="10"/>
    </row>
    <row r="52" spans="1:13" ht="14.25" customHeight="1">
      <c r="A52" s="107">
        <v>4</v>
      </c>
      <c r="B52" s="4" t="s">
        <v>162</v>
      </c>
      <c r="C52" s="4" t="s">
        <v>31</v>
      </c>
      <c r="D52" s="62">
        <f>IF(VLOOKUP($B52,Prägraten1711!$B$8:$I$93,8,FALSE)=0,"",VLOOKUP($B52,Prägraten1711!$B$8:$I$93,8,FALSE))</f>
        <v>155</v>
      </c>
      <c r="E52" s="62">
        <f>IF(VLOOKUP($B52,Nußdorf1512!$B$8:$J$93,8,FALSE)=0,"",VLOOKUP($B52,Nußdorf1512!$B$8:$J$93,8,FALSE))</f>
      </c>
      <c r="F52" s="62">
        <f>IF(VLOOKUP($B52,Sillian2601!$B$8:$J$96,8,FALSE)=0,"",VLOOKUP($B52,Sillian2601!$B$8:$J$96,8,FALSE))</f>
      </c>
      <c r="G52" s="62">
        <f>IF(VLOOKUP($B52,Lienz1602!$B$8:$J$94,8,FALSE)=0,"",VLOOKUP($B52,Lienz1602!$B$8:$J$94,8,FALSE))</f>
      </c>
      <c r="H52" s="47">
        <f>IF(SUM(D52:G52)=0,"",SUM(D52:G52))</f>
        <v>155</v>
      </c>
      <c r="I52" s="111">
        <f>IF(H52="","",H52/COUNT(D52:G52))</f>
        <v>155</v>
      </c>
      <c r="J52" s="99">
        <f>IF(H52="","",IF(COUNT(D52:G52)&lt;=3,H52/COUNT(D52:G52),(H52-SMALL(D52:G52,1))/3))</f>
        <v>155</v>
      </c>
      <c r="K52" s="53"/>
      <c r="L52" s="97">
        <f>SUM(J52:K52)</f>
        <v>155</v>
      </c>
      <c r="M52" s="10"/>
    </row>
    <row r="53" spans="10:12" ht="29.25" customHeight="1">
      <c r="J53" s="67"/>
      <c r="L53" s="67"/>
    </row>
    <row r="54" spans="1:13" ht="13.5" customHeight="1">
      <c r="A54" s="128" t="s">
        <v>150</v>
      </c>
      <c r="B54" s="129"/>
      <c r="C54" s="130"/>
      <c r="D54" s="15"/>
      <c r="E54" s="16"/>
      <c r="F54" s="16"/>
      <c r="G54" s="16"/>
      <c r="H54" s="16"/>
      <c r="I54" s="56"/>
      <c r="J54" s="78"/>
      <c r="K54" s="56"/>
      <c r="L54" s="78"/>
      <c r="M54" s="15"/>
    </row>
    <row r="55" spans="1:13" ht="13.5" customHeight="1" thickBot="1">
      <c r="A55" s="131"/>
      <c r="B55" s="132"/>
      <c r="C55" s="133"/>
      <c r="D55" s="15"/>
      <c r="E55" s="16"/>
      <c r="F55" s="16"/>
      <c r="G55" s="16"/>
      <c r="H55" s="16"/>
      <c r="I55" s="56"/>
      <c r="J55" s="78"/>
      <c r="K55" s="56"/>
      <c r="L55" s="78"/>
      <c r="M55" s="15"/>
    </row>
    <row r="56" spans="1:12" s="8" customFormat="1" ht="22.5" customHeight="1">
      <c r="A56" s="103" t="s">
        <v>0</v>
      </c>
      <c r="B56" s="104" t="s">
        <v>1</v>
      </c>
      <c r="C56" s="105" t="s">
        <v>2</v>
      </c>
      <c r="D56" s="46" t="s">
        <v>142</v>
      </c>
      <c r="E56" s="46" t="s">
        <v>143</v>
      </c>
      <c r="F56" s="46" t="s">
        <v>144</v>
      </c>
      <c r="G56" s="46" t="s">
        <v>145</v>
      </c>
      <c r="H56" s="46" t="s">
        <v>4</v>
      </c>
      <c r="I56" s="51" t="s">
        <v>49</v>
      </c>
      <c r="J56" s="51" t="s">
        <v>48</v>
      </c>
      <c r="K56" s="52" t="s">
        <v>50</v>
      </c>
      <c r="L56" s="61" t="s">
        <v>4</v>
      </c>
    </row>
    <row r="57" spans="1:12" s="9" customFormat="1" ht="14.25" customHeight="1">
      <c r="A57" s="107">
        <v>1</v>
      </c>
      <c r="B57" s="4" t="s">
        <v>56</v>
      </c>
      <c r="C57" s="4" t="s">
        <v>12</v>
      </c>
      <c r="D57" s="62">
        <f>IF(VLOOKUP($B57,Prägraten1711!$B$8:$I$93,8,FALSE)=0,"",VLOOKUP($B57,Prägraten1711!$B$8:$I$93,8,FALSE))</f>
        <v>182</v>
      </c>
      <c r="E57" s="62">
        <f>IF(VLOOKUP($B57,Nußdorf1512!$B$8:$J$93,8,FALSE)=0,"",VLOOKUP($B57,Nußdorf1512!$B$8:$J$93,8,FALSE))</f>
        <v>183</v>
      </c>
      <c r="F57" s="62">
        <f>IF(VLOOKUP($B57,Sillian2601!$B$8:$J$96,8,FALSE)=0,"",VLOOKUP($B57,Sillian2601!$B$8:$J$96,8,FALSE))</f>
        <v>182</v>
      </c>
      <c r="G57" s="62">
        <f>IF(VLOOKUP($B57,Lienz1602!$B$8:$J$94,8,FALSE)=0,"",VLOOKUP($B57,Lienz1602!$B$8:$J$94,8,FALSE))</f>
        <v>181</v>
      </c>
      <c r="H57" s="47">
        <f>IF(SUM(D57:G57)=0,"",SUM(D57:G57))</f>
        <v>728</v>
      </c>
      <c r="I57" s="111">
        <f>IF(H57="","",H57/COUNT(D57:G57))</f>
        <v>182</v>
      </c>
      <c r="J57" s="99">
        <f>IF(H57="","",IF(COUNT(D57:G57)&lt;=3,H57/COUNT(D57:G57),(H57-SMALL(D57:G57,1))/3))</f>
        <v>182.33333333333334</v>
      </c>
      <c r="K57" s="87">
        <v>95.3</v>
      </c>
      <c r="L57" s="97">
        <f>SUM(J57:K57)</f>
        <v>277.6333333333333</v>
      </c>
    </row>
    <row r="58" spans="1:13" ht="14.25" customHeight="1">
      <c r="A58" s="107">
        <v>2</v>
      </c>
      <c r="B58" s="4" t="s">
        <v>158</v>
      </c>
      <c r="C58" s="4" t="s">
        <v>103</v>
      </c>
      <c r="D58" s="62">
        <f>IF(VLOOKUP($B58,Prägraten1711!$B$8:$I$93,8,FALSE)=0,"",VLOOKUP($B58,Prägraten1711!$B$8:$I$93,8,FALSE))</f>
        <v>174</v>
      </c>
      <c r="E58" s="62">
        <f>IF(VLOOKUP($B58,Nußdorf1512!$B$8:$J$93,8,FALSE)=0,"",VLOOKUP($B58,Nußdorf1512!$B$8:$J$93,8,FALSE))</f>
        <v>167</v>
      </c>
      <c r="F58" s="62">
        <f>IF(VLOOKUP($B58,Sillian2601!$B$8:$J$96,8,FALSE)=0,"",VLOOKUP($B58,Sillian2601!$B$8:$J$96,8,FALSE))</f>
        <v>177</v>
      </c>
      <c r="G58" s="62">
        <f>IF(VLOOKUP($B58,Lienz1602!$B$8:$J$94,8,FALSE)=0,"",VLOOKUP($B58,Lienz1602!$B$8:$J$94,8,FALSE))</f>
        <v>180</v>
      </c>
      <c r="H58" s="47">
        <f>IF(SUM(D58:G58)=0,"",SUM(D58:G58))</f>
        <v>698</v>
      </c>
      <c r="I58" s="111">
        <f>IF(H58="","",H58/COUNT(D58:G58))</f>
        <v>174.5</v>
      </c>
      <c r="J58" s="99">
        <f>IF(H58="","",IF(COUNT(D58:G58)&lt;=3,H58/COUNT(D58:G58),(H58-SMALL(D58:G58,1))/3))</f>
        <v>177</v>
      </c>
      <c r="K58" s="87">
        <v>94.6</v>
      </c>
      <c r="L58" s="97">
        <f>SUM(J58:K58)</f>
        <v>271.6</v>
      </c>
      <c r="M58" s="10"/>
    </row>
    <row r="59" spans="10:12" ht="5.25" customHeight="1">
      <c r="J59" s="67"/>
      <c r="L59" s="67"/>
    </row>
    <row r="60" spans="1:13" ht="16.5" customHeight="1">
      <c r="A60" s="128" t="s">
        <v>151</v>
      </c>
      <c r="B60" s="129"/>
      <c r="C60" s="130"/>
      <c r="D60" s="15"/>
      <c r="E60" s="16"/>
      <c r="F60" s="16"/>
      <c r="G60" s="16"/>
      <c r="H60" s="16"/>
      <c r="I60" s="56"/>
      <c r="J60" s="78"/>
      <c r="K60" s="56"/>
      <c r="L60" s="78"/>
      <c r="M60" s="15"/>
    </row>
    <row r="61" spans="1:13" ht="13.5" customHeight="1" thickBot="1">
      <c r="A61" s="131"/>
      <c r="B61" s="132"/>
      <c r="C61" s="133"/>
      <c r="D61" s="15"/>
      <c r="E61" s="16"/>
      <c r="F61" s="16"/>
      <c r="G61" s="16"/>
      <c r="H61" s="16"/>
      <c r="I61" s="56"/>
      <c r="J61" s="78"/>
      <c r="K61" s="56"/>
      <c r="L61" s="78"/>
      <c r="M61" s="15"/>
    </row>
    <row r="62" spans="1:12" s="8" customFormat="1" ht="22.5" customHeight="1">
      <c r="A62" s="103" t="s">
        <v>0</v>
      </c>
      <c r="B62" s="104" t="s">
        <v>1</v>
      </c>
      <c r="C62" s="105" t="s">
        <v>2</v>
      </c>
      <c r="D62" s="46" t="s">
        <v>142</v>
      </c>
      <c r="E62" s="46" t="s">
        <v>143</v>
      </c>
      <c r="F62" s="46" t="s">
        <v>144</v>
      </c>
      <c r="G62" s="46" t="s">
        <v>145</v>
      </c>
      <c r="H62" s="46" t="s">
        <v>4</v>
      </c>
      <c r="I62" s="51" t="s">
        <v>49</v>
      </c>
      <c r="J62" s="51" t="s">
        <v>48</v>
      </c>
      <c r="K62" s="52" t="s">
        <v>50</v>
      </c>
      <c r="L62" s="61" t="s">
        <v>4</v>
      </c>
    </row>
    <row r="63" spans="1:12" s="9" customFormat="1" ht="14.25" customHeight="1">
      <c r="A63" s="107" t="s">
        <v>15</v>
      </c>
      <c r="B63" s="4" t="s">
        <v>27</v>
      </c>
      <c r="C63" s="4" t="s">
        <v>21</v>
      </c>
      <c r="D63" s="62">
        <f>IF(VLOOKUP($B63,Prägraten1711!$B$8:$I$93,8,FALSE)=0,"",VLOOKUP($B63,Prägraten1711!$B$8:$I$93,8,FALSE))</f>
      </c>
      <c r="E63" s="62">
        <f>IF(VLOOKUP($B63,Nußdorf1512!$B$8:$J$93,8,FALSE)=0,"",VLOOKUP($B63,Nußdorf1512!$B$8:$J$93,8,FALSE))</f>
        <v>359</v>
      </c>
      <c r="F63" s="62">
        <f>IF(VLOOKUP($B63,Sillian2601!$B$8:$J$96,8,FALSE)=0,"",VLOOKUP($B63,Sillian2601!$B$8:$J$96,8,FALSE))</f>
        <v>374</v>
      </c>
      <c r="G63" s="62">
        <f>IF(VLOOKUP($B63,Lienz1602!$B$8:$J$94,8,FALSE)=0,"",VLOOKUP($B63,Lienz1602!$B$8:$J$94,8,FALSE))</f>
        <v>373</v>
      </c>
      <c r="H63" s="47">
        <f>IF(SUM(D63:G63)=0,"",SUM(D63:G63))</f>
        <v>1106</v>
      </c>
      <c r="I63" s="111">
        <f>IF(H63="","",H63/COUNT(D63:G63))</f>
        <v>368.6666666666667</v>
      </c>
      <c r="J63" s="99">
        <f>IF(H63="","",IF(COUNT(D63:G63)&lt;=3,H63/COUNT(D63:G63),(H63-SMALL(D63:G63,1))/3))</f>
        <v>368.6666666666667</v>
      </c>
      <c r="K63" s="87">
        <v>98</v>
      </c>
      <c r="L63" s="97">
        <f>SUM(J63:K63)</f>
        <v>466.6666666666667</v>
      </c>
    </row>
    <row r="64" spans="1:13" ht="5.25" customHeight="1">
      <c r="A64" s="15"/>
      <c r="B64" s="15"/>
      <c r="C64" s="15"/>
      <c r="D64" s="15"/>
      <c r="E64" s="16"/>
      <c r="F64" s="16"/>
      <c r="G64" s="16"/>
      <c r="H64" s="16"/>
      <c r="I64" s="56"/>
      <c r="J64" s="78"/>
      <c r="K64" s="56"/>
      <c r="L64" s="78"/>
      <c r="M64" s="15"/>
    </row>
    <row r="65" spans="1:13" ht="13.5" customHeight="1">
      <c r="A65" s="128" t="s">
        <v>152</v>
      </c>
      <c r="B65" s="129"/>
      <c r="C65" s="130"/>
      <c r="D65" s="15"/>
      <c r="E65" s="16"/>
      <c r="F65" s="16"/>
      <c r="G65" s="16"/>
      <c r="H65" s="16"/>
      <c r="I65" s="56"/>
      <c r="J65" s="78"/>
      <c r="K65" s="56"/>
      <c r="L65" s="78"/>
      <c r="M65" s="15"/>
    </row>
    <row r="66" spans="1:13" ht="13.5" customHeight="1" thickBot="1">
      <c r="A66" s="131"/>
      <c r="B66" s="132"/>
      <c r="C66" s="133"/>
      <c r="D66" s="15"/>
      <c r="E66" s="16"/>
      <c r="F66" s="16"/>
      <c r="G66" s="16"/>
      <c r="H66" s="16"/>
      <c r="I66" s="56"/>
      <c r="J66" s="78"/>
      <c r="K66" s="56"/>
      <c r="L66" s="78"/>
      <c r="M66" s="15"/>
    </row>
    <row r="67" spans="1:12" s="8" customFormat="1" ht="22.5" customHeight="1">
      <c r="A67" s="103" t="s">
        <v>0</v>
      </c>
      <c r="B67" s="104" t="s">
        <v>1</v>
      </c>
      <c r="C67" s="105" t="s">
        <v>2</v>
      </c>
      <c r="D67" s="46" t="s">
        <v>142</v>
      </c>
      <c r="E67" s="46" t="s">
        <v>143</v>
      </c>
      <c r="F67" s="46" t="s">
        <v>144</v>
      </c>
      <c r="G67" s="46" t="s">
        <v>145</v>
      </c>
      <c r="H67" s="46" t="s">
        <v>4</v>
      </c>
      <c r="I67" s="51" t="s">
        <v>49</v>
      </c>
      <c r="J67" s="51" t="s">
        <v>48</v>
      </c>
      <c r="K67" s="52" t="s">
        <v>50</v>
      </c>
      <c r="L67" s="61" t="s">
        <v>4</v>
      </c>
    </row>
    <row r="68" spans="1:13" s="9" customFormat="1" ht="14.25" customHeight="1">
      <c r="A68" s="107" t="s">
        <v>15</v>
      </c>
      <c r="B68" s="4" t="s">
        <v>58</v>
      </c>
      <c r="C68" s="4" t="s">
        <v>9</v>
      </c>
      <c r="D68" s="62">
        <f>IF(VLOOKUP($B68,Prägraten1711!$B$8:$I$93,8,FALSE)=0,"",VLOOKUP($B68,Prägraten1711!$B$8:$I$93,8,FALSE))</f>
        <v>376</v>
      </c>
      <c r="E68" s="62">
        <f>IF(VLOOKUP($B68,Nußdorf1512!$B$8:$J$93,8,FALSE)=0,"",VLOOKUP($B68,Nußdorf1512!$B$8:$J$93,8,FALSE))</f>
        <v>388</v>
      </c>
      <c r="F68" s="62">
        <f>IF(VLOOKUP($B68,Sillian2601!$B$8:$J$96,8,FALSE)=0,"",VLOOKUP($B68,Sillian2601!$B$8:$J$96,8,FALSE))</f>
        <v>388</v>
      </c>
      <c r="G68" s="62">
        <f>IF(VLOOKUP($B68,Lienz1602!$B$8:$J$94,8,FALSE)=0,"",VLOOKUP($B68,Lienz1602!$B$8:$J$94,8,FALSE))</f>
      </c>
      <c r="H68" s="47">
        <f>IF(SUM(D68:G68)=0,"",SUM(D68:G68))</f>
        <v>1152</v>
      </c>
      <c r="I68" s="111">
        <f>IF(H68="","",H68/COUNT(D68:G68))</f>
        <v>384</v>
      </c>
      <c r="J68" s="99">
        <f>IF(H68="","",IF(COUNT(D68:G68)&lt;=3,H68/COUNT(D68:G68),(H68-SMALL(D68:G68,1))/3))</f>
        <v>384</v>
      </c>
      <c r="K68" s="87">
        <v>94</v>
      </c>
      <c r="L68" s="97">
        <f>SUM(J68:K68)</f>
        <v>478</v>
      </c>
      <c r="M68" s="9" t="s">
        <v>6</v>
      </c>
    </row>
    <row r="69" spans="1:13" ht="14.25" customHeight="1">
      <c r="A69" s="107" t="s">
        <v>17</v>
      </c>
      <c r="B69" s="4" t="s">
        <v>124</v>
      </c>
      <c r="C69" s="4" t="s">
        <v>31</v>
      </c>
      <c r="D69" s="62">
        <f>IF(VLOOKUP($B69,Prägraten1711!$B$8:$I$93,8,FALSE)=0,"",VLOOKUP($B69,Prägraten1711!$B$8:$I$93,8,FALSE))</f>
        <v>363</v>
      </c>
      <c r="E69" s="62">
        <f>IF(VLOOKUP($B69,Nußdorf1512!$B$8:$J$93,8,FALSE)=0,"",VLOOKUP($B69,Nußdorf1512!$B$8:$J$93,8,FALSE))</f>
        <v>357</v>
      </c>
      <c r="F69" s="62">
        <f>IF(VLOOKUP($B69,Sillian2601!$B$8:$J$96,8,FALSE)=0,"",VLOOKUP($B69,Sillian2601!$B$8:$J$96,8,FALSE))</f>
        <v>369</v>
      </c>
      <c r="G69" s="62">
        <f>IF(VLOOKUP($B69,Lienz1602!$B$8:$J$94,8,FALSE)=0,"",VLOOKUP($B69,Lienz1602!$B$8:$J$94,8,FALSE))</f>
        <v>377</v>
      </c>
      <c r="H69" s="47">
        <f>IF(SUM(D69:G69)=0,"",SUM(D69:G69))</f>
        <v>1466</v>
      </c>
      <c r="I69" s="111">
        <f>IF(H69="","",H69/COUNT(D69:G69))</f>
        <v>366.5</v>
      </c>
      <c r="J69" s="99">
        <f>IF(H69="","",IF(COUNT(D69:G69)&lt;=3,H69/COUNT(D69:G69),(H69-SMALL(D69:G69,1))/3))</f>
        <v>369.6666666666667</v>
      </c>
      <c r="K69" s="87">
        <v>98.6</v>
      </c>
      <c r="L69" s="97">
        <f>SUM(J69:K69)</f>
        <v>468.26666666666665</v>
      </c>
      <c r="M69" s="10" t="s">
        <v>6</v>
      </c>
    </row>
    <row r="70" spans="1:13" ht="5.25" customHeight="1">
      <c r="A70" s="15"/>
      <c r="B70" s="15"/>
      <c r="C70" s="15"/>
      <c r="D70" s="15"/>
      <c r="E70" s="16"/>
      <c r="F70" s="16"/>
      <c r="G70" s="16"/>
      <c r="H70" s="16"/>
      <c r="I70" s="56"/>
      <c r="J70" s="78"/>
      <c r="K70" s="56"/>
      <c r="L70" s="78"/>
      <c r="M70" s="15"/>
    </row>
    <row r="71" spans="1:12" ht="13.5" customHeight="1">
      <c r="A71" s="128" t="s">
        <v>153</v>
      </c>
      <c r="B71" s="129"/>
      <c r="C71" s="130"/>
      <c r="D71" s="93"/>
      <c r="E71" s="93"/>
      <c r="F71" s="93"/>
      <c r="G71" s="93"/>
      <c r="H71" s="27"/>
      <c r="I71" s="94"/>
      <c r="J71" s="100"/>
      <c r="K71" s="55"/>
      <c r="L71" s="98"/>
    </row>
    <row r="72" spans="1:12" ht="13.5" customHeight="1" thickBot="1">
      <c r="A72" s="131"/>
      <c r="B72" s="132"/>
      <c r="C72" s="133"/>
      <c r="D72" s="93"/>
      <c r="E72" s="93"/>
      <c r="F72" s="93"/>
      <c r="G72" s="93"/>
      <c r="H72" s="27"/>
      <c r="I72" s="94"/>
      <c r="J72" s="100"/>
      <c r="K72" s="55"/>
      <c r="L72" s="98"/>
    </row>
    <row r="73" spans="1:12" s="8" customFormat="1" ht="22.5" customHeight="1">
      <c r="A73" s="103" t="s">
        <v>0</v>
      </c>
      <c r="B73" s="104" t="s">
        <v>1</v>
      </c>
      <c r="C73" s="105" t="s">
        <v>2</v>
      </c>
      <c r="D73" s="46" t="s">
        <v>142</v>
      </c>
      <c r="E73" s="46" t="s">
        <v>143</v>
      </c>
      <c r="F73" s="46" t="s">
        <v>144</v>
      </c>
      <c r="G73" s="46" t="s">
        <v>145</v>
      </c>
      <c r="H73" s="46" t="s">
        <v>4</v>
      </c>
      <c r="I73" s="51" t="s">
        <v>49</v>
      </c>
      <c r="J73" s="51" t="s">
        <v>48</v>
      </c>
      <c r="K73" s="52" t="s">
        <v>50</v>
      </c>
      <c r="L73" s="61" t="s">
        <v>4</v>
      </c>
    </row>
    <row r="74" spans="1:12" ht="14.25" customHeight="1">
      <c r="A74" s="107" t="s">
        <v>15</v>
      </c>
      <c r="B74" s="4" t="s">
        <v>60</v>
      </c>
      <c r="C74" s="4" t="s">
        <v>9</v>
      </c>
      <c r="D74" s="62">
        <f>IF(VLOOKUP($B74,Prägraten1711!$B$8:$I$93,8,FALSE)=0,"",VLOOKUP($B74,Prägraten1711!$B$8:$I$93,8,FALSE))</f>
        <v>382</v>
      </c>
      <c r="E74" s="62">
        <f>IF(VLOOKUP($B74,Nußdorf1512!$B$8:$J$93,8,FALSE)=0,"",VLOOKUP($B74,Nußdorf1512!$B$8:$J$93,8,FALSE))</f>
        <v>389</v>
      </c>
      <c r="F74" s="62">
        <f>IF(VLOOKUP($B74,Sillian2601!$B$8:$J$96,8,FALSE)=0,"",VLOOKUP($B74,Sillian2601!$B$8:$J$96,8,FALSE))</f>
        <v>382</v>
      </c>
      <c r="G74" s="62">
        <f>IF(VLOOKUP($B74,Lienz1602!$B$8:$J$94,8,FALSE)=0,"",VLOOKUP($B74,Lienz1602!$B$8:$J$94,8,FALSE))</f>
        <v>382</v>
      </c>
      <c r="H74" s="47">
        <f>IF(SUM(D74:G74)=0,"",SUM(D74:G74))</f>
        <v>1535</v>
      </c>
      <c r="I74" s="111">
        <f>IF(H74="","",H74/COUNT(D74:G74))</f>
        <v>383.75</v>
      </c>
      <c r="J74" s="99">
        <f>IF(H74="","",IF(COUNT(D74:G74)&lt;=3,H74/COUNT(D74:G74),(H74-SMALL(D74:G74,1))/3))</f>
        <v>384.3333333333333</v>
      </c>
      <c r="K74" s="87">
        <v>98.6</v>
      </c>
      <c r="L74" s="97">
        <f>SUM(J74:K74)</f>
        <v>482.9333333333333</v>
      </c>
    </row>
    <row r="75" spans="1:12" ht="14.25" customHeight="1">
      <c r="A75" s="109">
        <v>2</v>
      </c>
      <c r="B75" s="4" t="s">
        <v>61</v>
      </c>
      <c r="C75" s="4" t="s">
        <v>9</v>
      </c>
      <c r="D75" s="62">
        <f>IF(VLOOKUP($B75,Prägraten1711!$B$8:$I$93,8,FALSE)=0,"",VLOOKUP($B75,Prägraten1711!$B$8:$I$93,8,FALSE))</f>
      </c>
      <c r="E75" s="62">
        <f>IF(VLOOKUP($B75,Nußdorf1512!$B$8:$J$93,8,FALSE)=0,"",VLOOKUP($B75,Nußdorf1512!$B$8:$J$93,8,FALSE))</f>
        <v>371</v>
      </c>
      <c r="F75" s="62">
        <f>IF(VLOOKUP($B75,Sillian2601!$B$8:$J$96,8,FALSE)=0,"",VLOOKUP($B75,Sillian2601!$B$8:$J$96,8,FALSE))</f>
      </c>
      <c r="G75" s="62">
        <f>IF(VLOOKUP($B75,Lienz1602!$B$8:$J$94,8,FALSE)=0,"",VLOOKUP($B75,Lienz1602!$B$8:$J$94,8,FALSE))</f>
      </c>
      <c r="H75" s="47">
        <f>IF(SUM(D75:G75)=0,"",SUM(D75:G75))</f>
        <v>371</v>
      </c>
      <c r="I75" s="111">
        <f>IF(H75="","",H75/COUNT(D75:G75))</f>
        <v>371</v>
      </c>
      <c r="J75" s="99">
        <f>IF(H75="","",IF(COUNT(D75:G75)&lt;=3,H75/COUNT(D75:G75),(H75-SMALL(D75:G75,1))/3))</f>
        <v>371</v>
      </c>
      <c r="K75" s="53"/>
      <c r="L75" s="97">
        <f>SUM(J75:K75)</f>
        <v>371</v>
      </c>
    </row>
    <row r="76" spans="1:13" ht="5.25" customHeight="1">
      <c r="A76" s="15"/>
      <c r="B76" s="15"/>
      <c r="C76" s="15"/>
      <c r="D76" s="15"/>
      <c r="E76" s="16"/>
      <c r="F76" s="16"/>
      <c r="G76" s="16"/>
      <c r="H76" s="16"/>
      <c r="I76" s="56"/>
      <c r="J76" s="78"/>
      <c r="K76" s="56"/>
      <c r="L76" s="78"/>
      <c r="M76" s="15"/>
    </row>
    <row r="77" spans="1:13" ht="13.5" customHeight="1">
      <c r="A77" s="128" t="s">
        <v>154</v>
      </c>
      <c r="B77" s="129"/>
      <c r="C77" s="130"/>
      <c r="D77" s="20"/>
      <c r="E77" s="20"/>
      <c r="F77" s="20"/>
      <c r="G77" s="20"/>
      <c r="H77" s="20"/>
      <c r="I77" s="57"/>
      <c r="J77" s="80"/>
      <c r="K77" s="57"/>
      <c r="L77" s="80"/>
      <c r="M77" s="15"/>
    </row>
    <row r="78" spans="1:13" ht="13.5" customHeight="1" thickBot="1">
      <c r="A78" s="131"/>
      <c r="B78" s="132"/>
      <c r="C78" s="133"/>
      <c r="D78" s="20"/>
      <c r="E78" s="20"/>
      <c r="F78" s="20"/>
      <c r="G78" s="20"/>
      <c r="H78" s="20"/>
      <c r="I78" s="57"/>
      <c r="J78" s="80"/>
      <c r="K78" s="57"/>
      <c r="L78" s="80"/>
      <c r="M78" s="15"/>
    </row>
    <row r="79" spans="1:12" s="8" customFormat="1" ht="22.5" customHeight="1">
      <c r="A79" s="103" t="s">
        <v>0</v>
      </c>
      <c r="B79" s="104" t="s">
        <v>1</v>
      </c>
      <c r="C79" s="105" t="s">
        <v>2</v>
      </c>
      <c r="D79" s="46" t="s">
        <v>142</v>
      </c>
      <c r="E79" s="46" t="s">
        <v>143</v>
      </c>
      <c r="F79" s="46" t="s">
        <v>144</v>
      </c>
      <c r="G79" s="46" t="s">
        <v>145</v>
      </c>
      <c r="H79" s="46" t="s">
        <v>4</v>
      </c>
      <c r="I79" s="51" t="s">
        <v>49</v>
      </c>
      <c r="J79" s="51" t="s">
        <v>48</v>
      </c>
      <c r="K79" s="52" t="s">
        <v>50</v>
      </c>
      <c r="L79" s="61" t="s">
        <v>4</v>
      </c>
    </row>
    <row r="80" spans="1:13" s="9" customFormat="1" ht="14.25" customHeight="1">
      <c r="A80" s="107" t="s">
        <v>15</v>
      </c>
      <c r="B80" s="4" t="s">
        <v>64</v>
      </c>
      <c r="C80" s="4" t="s">
        <v>9</v>
      </c>
      <c r="D80" s="62">
        <f>IF(VLOOKUP($B80,Prägraten1711!$B$8:$I$93,8,FALSE)=0,"",VLOOKUP($B80,Prägraten1711!$B$8:$I$93,8,FALSE))</f>
        <v>384</v>
      </c>
      <c r="E80" s="62">
        <f>IF(VLOOKUP($B80,Nußdorf1512!$B$8:$J$93,8,FALSE)=0,"",VLOOKUP($B80,Nußdorf1512!$B$8:$J$93,8,FALSE))</f>
        <v>381</v>
      </c>
      <c r="F80" s="62">
        <f>IF(VLOOKUP($B80,Sillian2601!$B$8:$J$96,8,FALSE)=0,"",VLOOKUP($B80,Sillian2601!$B$8:$J$96,8,FALSE))</f>
        <v>386</v>
      </c>
      <c r="G80" s="62">
        <f>IF(VLOOKUP($B80,Lienz1602!$B$8:$J$94,8,FALSE)=0,"",VLOOKUP($B80,Lienz1602!$B$8:$J$94,8,FALSE))</f>
        <v>388</v>
      </c>
      <c r="H80" s="47">
        <f>IF(SUM(D80:G80)=0,"",SUM(D80:G80))</f>
        <v>1539</v>
      </c>
      <c r="I80" s="111">
        <f>IF(H80="","",H80/COUNT(D80:G80))</f>
        <v>384.75</v>
      </c>
      <c r="J80" s="99">
        <f>IF(H80="","",IF(COUNT(D80:G80)&lt;=3,H80/COUNT(D80:G80),(H80-SMALL(D80:G80,1))/3))</f>
        <v>386</v>
      </c>
      <c r="K80" s="87">
        <v>96.2</v>
      </c>
      <c r="L80" s="97">
        <f>SUM(J80:K80)</f>
        <v>482.2</v>
      </c>
      <c r="M80" s="9" t="s">
        <v>6</v>
      </c>
    </row>
    <row r="81" spans="1:12" s="9" customFormat="1" ht="14.25" customHeight="1">
      <c r="A81" s="107" t="s">
        <v>17</v>
      </c>
      <c r="B81" s="4" t="s">
        <v>98</v>
      </c>
      <c r="C81" s="4" t="s">
        <v>31</v>
      </c>
      <c r="D81" s="62">
        <f>IF(VLOOKUP($B81,Prägraten1711!$B$8:$I$93,8,FALSE)=0,"",VLOOKUP($B81,Prägraten1711!$B$8:$I$93,8,FALSE))</f>
        <v>375</v>
      </c>
      <c r="E81" s="62">
        <f>IF(VLOOKUP($B81,Nußdorf1512!$B$8:$J$93,8,FALSE)=0,"",VLOOKUP($B81,Nußdorf1512!$B$8:$J$93,8,FALSE))</f>
        <v>375</v>
      </c>
      <c r="F81" s="62">
        <f>IF(VLOOKUP($B81,Sillian2601!$B$8:$J$96,8,FALSE)=0,"",VLOOKUP($B81,Sillian2601!$B$8:$J$96,8,FALSE))</f>
        <v>372</v>
      </c>
      <c r="G81" s="62">
        <f>IF(VLOOKUP($B81,Lienz1602!$B$8:$J$94,8,FALSE)=0,"",VLOOKUP($B81,Lienz1602!$B$8:$J$94,8,FALSE))</f>
        <v>385</v>
      </c>
      <c r="H81" s="47">
        <f>IF(SUM(D81:G81)=0,"",SUM(D81:G81))</f>
        <v>1507</v>
      </c>
      <c r="I81" s="111">
        <f>IF(H81="","",H81/COUNT(D81:G81))</f>
        <v>376.75</v>
      </c>
      <c r="J81" s="99">
        <f>IF(H81="","",IF(COUNT(D81:G81)&lt;=3,H81/COUNT(D81:G81),(H81-SMALL(D81:G81,1))/3))</f>
        <v>378.3333333333333</v>
      </c>
      <c r="K81" s="87">
        <v>99.5</v>
      </c>
      <c r="L81" s="97">
        <f>SUM(J81:K81)</f>
        <v>477.8333333333333</v>
      </c>
    </row>
    <row r="82" spans="1:12" s="9" customFormat="1" ht="14.25" customHeight="1">
      <c r="A82" s="107" t="s">
        <v>18</v>
      </c>
      <c r="B82" s="4" t="s">
        <v>125</v>
      </c>
      <c r="C82" s="4" t="s">
        <v>31</v>
      </c>
      <c r="D82" s="62">
        <f>IF(VLOOKUP($B82,Prägraten1711!$B$8:$I$93,8,FALSE)=0,"",VLOOKUP($B82,Prägraten1711!$B$8:$I$93,8,FALSE))</f>
        <v>360</v>
      </c>
      <c r="E82" s="62">
        <f>IF(VLOOKUP($B82,Nußdorf1512!$B$8:$J$93,8,FALSE)=0,"",VLOOKUP($B82,Nußdorf1512!$B$8:$J$93,8,FALSE))</f>
        <v>368</v>
      </c>
      <c r="F82" s="62">
        <f>IF(VLOOKUP($B82,Sillian2601!$B$8:$J$96,8,FALSE)=0,"",VLOOKUP($B82,Sillian2601!$B$8:$J$96,8,FALSE))</f>
        <v>374</v>
      </c>
      <c r="G82" s="62">
        <f>IF(VLOOKUP($B82,Lienz1602!$B$8:$J$94,8,FALSE)=0,"",VLOOKUP($B82,Lienz1602!$B$8:$J$94,8,FALSE))</f>
        <v>368</v>
      </c>
      <c r="H82" s="47">
        <f>IF(SUM(D82:G82)=0,"",SUM(D82:G82))</f>
        <v>1470</v>
      </c>
      <c r="I82" s="111">
        <f>IF(H82="","",H82/COUNT(D82:G82))</f>
        <v>367.5</v>
      </c>
      <c r="J82" s="99">
        <f>IF(H82="","",IF(COUNT(D82:G82)&lt;=3,H82/COUNT(D82:G82),(H82-SMALL(D82:G82,1))/3))</f>
        <v>370</v>
      </c>
      <c r="K82" s="87">
        <v>99.4</v>
      </c>
      <c r="L82" s="97">
        <f>SUM(J82:K82)</f>
        <v>469.4</v>
      </c>
    </row>
    <row r="83" spans="1:13" ht="14.25" customHeight="1">
      <c r="A83" s="107" t="s">
        <v>30</v>
      </c>
      <c r="B83" s="4" t="s">
        <v>94</v>
      </c>
      <c r="C83" s="4" t="s">
        <v>31</v>
      </c>
      <c r="D83" s="62">
        <f>IF(VLOOKUP($B83,Prägraten1711!$B$8:$I$93,8,FALSE)=0,"",VLOOKUP($B83,Prägraten1711!$B$8:$I$93,8,FALSE))</f>
        <v>345</v>
      </c>
      <c r="E83" s="62">
        <f>IF(VLOOKUP($B83,Nußdorf1512!$B$8:$J$93,8,FALSE)=0,"",VLOOKUP($B83,Nußdorf1512!$B$8:$J$93,8,FALSE))</f>
      </c>
      <c r="F83" s="62">
        <f>IF(VLOOKUP($B83,Sillian2601!$B$8:$J$96,8,FALSE)=0,"",VLOOKUP($B83,Sillian2601!$B$8:$J$96,8,FALSE))</f>
        <v>351</v>
      </c>
      <c r="G83" s="62">
        <f>IF(VLOOKUP($B83,Lienz1602!$B$8:$J$94,8,FALSE)=0,"",VLOOKUP($B83,Lienz1602!$B$8:$J$94,8,FALSE))</f>
      </c>
      <c r="H83" s="47">
        <f>IF(SUM(D83:G83)=0,"",SUM(D83:G83))</f>
        <v>696</v>
      </c>
      <c r="I83" s="111">
        <f>IF(H83="","",H83/COUNT(D83:G83))</f>
        <v>348</v>
      </c>
      <c r="J83" s="99">
        <f>IF(H83="","",IF(COUNT(D83:G83)&lt;=3,H83/COUNT(D83:G83),(H83-SMALL(D83:G83,1))/3))</f>
        <v>348</v>
      </c>
      <c r="K83" s="53"/>
      <c r="L83" s="97">
        <f>SUM(J83:K83)</f>
        <v>348</v>
      </c>
      <c r="M83" s="10" t="s">
        <v>6</v>
      </c>
    </row>
    <row r="84" spans="1:13" ht="5.25" customHeight="1">
      <c r="A84" s="15"/>
      <c r="B84" s="15"/>
      <c r="C84" s="15"/>
      <c r="D84" s="15"/>
      <c r="E84" s="16"/>
      <c r="F84" s="16"/>
      <c r="G84" s="16"/>
      <c r="H84" s="16"/>
      <c r="I84" s="56"/>
      <c r="J84" s="78"/>
      <c r="K84" s="56"/>
      <c r="L84" s="78"/>
      <c r="M84" s="15"/>
    </row>
    <row r="85" spans="1:13" ht="13.5" customHeight="1">
      <c r="A85" s="128" t="s">
        <v>155</v>
      </c>
      <c r="B85" s="129"/>
      <c r="C85" s="130"/>
      <c r="D85" s="93"/>
      <c r="E85" s="93"/>
      <c r="F85" s="93"/>
      <c r="G85" s="93"/>
      <c r="H85" s="27"/>
      <c r="I85" s="94"/>
      <c r="J85" s="100"/>
      <c r="K85" s="55"/>
      <c r="L85" s="98"/>
      <c r="M85" s="10"/>
    </row>
    <row r="86" spans="1:13" ht="13.5" customHeight="1" thickBot="1">
      <c r="A86" s="131"/>
      <c r="B86" s="132"/>
      <c r="C86" s="133"/>
      <c r="D86" s="93"/>
      <c r="E86" s="93"/>
      <c r="F86" s="93"/>
      <c r="G86" s="93"/>
      <c r="H86" s="27"/>
      <c r="I86" s="94"/>
      <c r="J86" s="100"/>
      <c r="K86" s="55"/>
      <c r="L86" s="98"/>
      <c r="M86" s="10"/>
    </row>
    <row r="87" spans="1:12" s="8" customFormat="1" ht="22.5" customHeight="1">
      <c r="A87" s="103" t="s">
        <v>0</v>
      </c>
      <c r="B87" s="104" t="s">
        <v>1</v>
      </c>
      <c r="C87" s="105" t="s">
        <v>2</v>
      </c>
      <c r="D87" s="46" t="s">
        <v>142</v>
      </c>
      <c r="E87" s="46" t="s">
        <v>143</v>
      </c>
      <c r="F87" s="46" t="s">
        <v>144</v>
      </c>
      <c r="G87" s="46" t="s">
        <v>145</v>
      </c>
      <c r="H87" s="46" t="s">
        <v>4</v>
      </c>
      <c r="I87" s="51" t="s">
        <v>49</v>
      </c>
      <c r="J87" s="51" t="s">
        <v>48</v>
      </c>
      <c r="K87" s="52" t="s">
        <v>50</v>
      </c>
      <c r="L87" s="61" t="s">
        <v>4</v>
      </c>
    </row>
    <row r="88" spans="1:12" s="9" customFormat="1" ht="14.25" customHeight="1">
      <c r="A88" s="107" t="s">
        <v>15</v>
      </c>
      <c r="B88" s="4" t="s">
        <v>55</v>
      </c>
      <c r="C88" s="4" t="s">
        <v>9</v>
      </c>
      <c r="D88" s="62">
        <f>IF(VLOOKUP($B88,Prägraten1711!$B$8:$I$93,8,FALSE)=0,"",VLOOKUP($B88,Prägraten1711!$B$8:$I$93,8,FALSE))</f>
        <v>148</v>
      </c>
      <c r="E88" s="62">
        <f>IF(VLOOKUP($B88,Nußdorf1512!$B$8:$J$93,8,FALSE)=0,"",VLOOKUP($B88,Nußdorf1512!$B$8:$J$93,8,FALSE))</f>
        <v>151</v>
      </c>
      <c r="F88" s="62">
        <f>IF(VLOOKUP($B88,Sillian2601!$B$8:$J$96,8,FALSE)=0,"",VLOOKUP($B88,Sillian2601!$B$8:$J$96,8,FALSE))</f>
        <v>159</v>
      </c>
      <c r="G88" s="62">
        <f>IF(VLOOKUP($B88,Lienz1602!$B$8:$J$94,8,FALSE)=0,"",VLOOKUP($B88,Lienz1602!$B$8:$J$94,8,FALSE))</f>
        <v>153</v>
      </c>
      <c r="H88" s="47">
        <f>IF(SUM(D88:G88)=0,"",SUM(D88:G88))</f>
        <v>611</v>
      </c>
      <c r="I88" s="111">
        <f>IF(H88="","",H88/COUNT(D88:G88))</f>
        <v>152.75</v>
      </c>
      <c r="J88" s="99">
        <f>IF(H88="","",IF(COUNT(D88:G88)&lt;=3,H88/COUNT(D88:G88),(H88-SMALL(D88:G88,1))/3))</f>
        <v>154.33333333333334</v>
      </c>
      <c r="K88" s="87">
        <v>81.7</v>
      </c>
      <c r="L88" s="97">
        <f>SUM(J88:K88)</f>
        <v>236.03333333333336</v>
      </c>
    </row>
    <row r="89" spans="1:13" ht="5.25" customHeight="1">
      <c r="A89" s="15"/>
      <c r="B89" s="15"/>
      <c r="C89" s="15"/>
      <c r="D89" s="15"/>
      <c r="E89" s="16"/>
      <c r="F89" s="16"/>
      <c r="G89" s="16"/>
      <c r="H89" s="16"/>
      <c r="I89" s="56"/>
      <c r="J89" s="78"/>
      <c r="K89" s="56"/>
      <c r="L89" s="78"/>
      <c r="M89" s="15"/>
    </row>
    <row r="90" spans="1:13" ht="13.5" customHeight="1">
      <c r="A90" s="128" t="s">
        <v>156</v>
      </c>
      <c r="B90" s="129"/>
      <c r="C90" s="130"/>
      <c r="D90" s="93"/>
      <c r="E90" s="93"/>
      <c r="F90" s="93"/>
      <c r="G90" s="93"/>
      <c r="H90" s="27"/>
      <c r="I90" s="94"/>
      <c r="J90" s="100"/>
      <c r="K90" s="55"/>
      <c r="L90" s="98"/>
      <c r="M90" s="10"/>
    </row>
    <row r="91" spans="1:13" ht="13.5" customHeight="1" thickBot="1">
      <c r="A91" s="131"/>
      <c r="B91" s="132"/>
      <c r="C91" s="133"/>
      <c r="D91" s="93"/>
      <c r="E91" s="93"/>
      <c r="F91" s="93"/>
      <c r="G91" s="93"/>
      <c r="H91" s="27"/>
      <c r="I91" s="94"/>
      <c r="J91" s="100"/>
      <c r="K91" s="55"/>
      <c r="L91" s="98"/>
      <c r="M91" s="10"/>
    </row>
    <row r="92" spans="1:12" s="8" customFormat="1" ht="22.5" customHeight="1">
      <c r="A92" s="103" t="s">
        <v>0</v>
      </c>
      <c r="B92" s="104" t="s">
        <v>1</v>
      </c>
      <c r="C92" s="105" t="s">
        <v>2</v>
      </c>
      <c r="D92" s="46" t="s">
        <v>142</v>
      </c>
      <c r="E92" s="46" t="s">
        <v>143</v>
      </c>
      <c r="F92" s="46" t="s">
        <v>144</v>
      </c>
      <c r="G92" s="46" t="s">
        <v>145</v>
      </c>
      <c r="H92" s="46" t="s">
        <v>4</v>
      </c>
      <c r="I92" s="51" t="s">
        <v>49</v>
      </c>
      <c r="J92" s="51" t="s">
        <v>48</v>
      </c>
      <c r="K92" s="52" t="s">
        <v>50</v>
      </c>
      <c r="L92" s="61" t="s">
        <v>4</v>
      </c>
    </row>
    <row r="93" spans="1:12" s="9" customFormat="1" ht="14.25" customHeight="1">
      <c r="A93" s="107" t="s">
        <v>15</v>
      </c>
      <c r="B93" s="4" t="s">
        <v>126</v>
      </c>
      <c r="C93" s="4" t="s">
        <v>9</v>
      </c>
      <c r="D93" s="62">
        <f>IF(VLOOKUP($B93,Prägraten1711!$B$8:$I$93,8,FALSE)=0,"",VLOOKUP($B93,Prägraten1711!$B$8:$I$93,8,FALSE))</f>
        <v>294</v>
      </c>
      <c r="E93" s="62">
        <f>IF(VLOOKUP($B93,Nußdorf1512!$B$8:$J$93,8,FALSE)=0,"",VLOOKUP($B93,Nußdorf1512!$B$8:$J$93,8,FALSE))</f>
        <v>300</v>
      </c>
      <c r="F93" s="62">
        <f>IF(VLOOKUP($B93,Sillian2601!$B$8:$J$96,8,FALSE)=0,"",VLOOKUP($B93,Sillian2601!$B$8:$J$96,8,FALSE))</f>
        <v>305</v>
      </c>
      <c r="G93" s="62">
        <f>IF(VLOOKUP($B93,Lienz1602!$B$8:$J$94,8,FALSE)=0,"",VLOOKUP($B93,Lienz1602!$B$8:$J$94,8,FALSE))</f>
        <v>285</v>
      </c>
      <c r="H93" s="47">
        <f>IF(SUM(D93:G93)=0,"",SUM(D93:G93))</f>
        <v>1184</v>
      </c>
      <c r="I93" s="111">
        <f>IF(H93="","",H93/COUNT(D93:G93))</f>
        <v>296</v>
      </c>
      <c r="J93" s="99">
        <f>IF(H93="","",IF(COUNT(D93:G93)&lt;=3,H93/COUNT(D93:G93),(H93-SMALL(D93:G93,1))/3))</f>
        <v>299.6666666666667</v>
      </c>
      <c r="K93" s="87">
        <v>83.2</v>
      </c>
      <c r="L93" s="97">
        <f>SUM(J93:K93)</f>
        <v>382.8666666666667</v>
      </c>
    </row>
    <row r="94" spans="1:13" ht="14.25" customHeight="1">
      <c r="A94" s="107">
        <v>2</v>
      </c>
      <c r="B94" s="4" t="s">
        <v>23</v>
      </c>
      <c r="C94" s="4" t="s">
        <v>9</v>
      </c>
      <c r="D94" s="62">
        <f>IF(VLOOKUP($B94,Prägraten1711!$B$8:$I$93,8,FALSE)=0,"",VLOOKUP($B94,Prägraten1711!$B$8:$I$93,8,FALSE))</f>
        <v>296</v>
      </c>
      <c r="E94" s="62">
        <f>IF(VLOOKUP($B94,Nußdorf1512!$B$8:$J$93,8,FALSE)=0,"",VLOOKUP($B94,Nußdorf1512!$B$8:$J$93,8,FALSE))</f>
        <v>284</v>
      </c>
      <c r="F94" s="62">
        <f>IF(VLOOKUP($B94,Sillian2601!$B$8:$J$96,8,FALSE)=0,"",VLOOKUP($B94,Sillian2601!$B$8:$J$96,8,FALSE))</f>
        <v>301</v>
      </c>
      <c r="G94" s="62">
        <f>IF(VLOOKUP($B94,Lienz1602!$B$8:$J$94,8,FALSE)=0,"",VLOOKUP($B94,Lienz1602!$B$8:$J$94,8,FALSE))</f>
        <v>306</v>
      </c>
      <c r="H94" s="47">
        <f>IF(SUM(D94:G94)=0,"",SUM(D94:G94))</f>
        <v>1187</v>
      </c>
      <c r="I94" s="111">
        <f>IF(H94="","",H94/COUNT(D94:G94))</f>
        <v>296.75</v>
      </c>
      <c r="J94" s="99">
        <f>IF(H94="","",IF(COUNT(D94:G94)&lt;=3,H94/COUNT(D94:G94),(H94-SMALL(D94:G94,1))/3))</f>
        <v>301</v>
      </c>
      <c r="K94" s="87">
        <v>68.9</v>
      </c>
      <c r="L94" s="97">
        <f>SUM(J94:K94)</f>
        <v>369.9</v>
      </c>
      <c r="M94" s="10"/>
    </row>
    <row r="95" spans="1:13" ht="8.25" customHeight="1">
      <c r="A95" s="25"/>
      <c r="B95" s="26"/>
      <c r="C95" s="26"/>
      <c r="D95" s="93"/>
      <c r="E95" s="93"/>
      <c r="F95" s="93"/>
      <c r="G95" s="93"/>
      <c r="H95" s="27"/>
      <c r="I95" s="94"/>
      <c r="J95" s="100"/>
      <c r="K95" s="55"/>
      <c r="L95" s="98"/>
      <c r="M95" s="10"/>
    </row>
    <row r="96" spans="1:13" ht="15">
      <c r="A96" s="143" t="s">
        <v>33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21"/>
    </row>
    <row r="97" spans="1:13" ht="11.25" customHeight="1">
      <c r="A97" s="23"/>
      <c r="B97" s="23"/>
      <c r="C97" s="23"/>
      <c r="D97" s="21"/>
      <c r="E97" s="21"/>
      <c r="F97" s="21"/>
      <c r="G97" s="21"/>
      <c r="H97" s="21"/>
      <c r="I97" s="58"/>
      <c r="J97" s="58"/>
      <c r="K97" s="58"/>
      <c r="L97" s="58"/>
      <c r="M97" s="21"/>
    </row>
    <row r="98" spans="1:13" ht="15.75">
      <c r="A98" s="142" t="s">
        <v>34</v>
      </c>
      <c r="B98" s="142"/>
      <c r="C98" s="142"/>
      <c r="D98" s="21"/>
      <c r="E98" s="23"/>
      <c r="F98" s="23"/>
      <c r="H98" s="22"/>
      <c r="I98" s="59"/>
      <c r="J98" s="22" t="s">
        <v>35</v>
      </c>
      <c r="K98" s="59"/>
      <c r="L98" s="59"/>
      <c r="M98" s="21"/>
    </row>
    <row r="99" spans="1:13" ht="9" customHeight="1">
      <c r="A99" s="24"/>
      <c r="B99" s="24"/>
      <c r="C99" s="24"/>
      <c r="D99" s="21"/>
      <c r="E99" s="23"/>
      <c r="F99" s="23"/>
      <c r="G99" s="23"/>
      <c r="H99" s="23"/>
      <c r="I99" s="60"/>
      <c r="J99" s="60"/>
      <c r="K99" s="60"/>
      <c r="L99" s="60"/>
      <c r="M99" s="21"/>
    </row>
    <row r="100" spans="1:13" ht="15.75" customHeight="1">
      <c r="A100" s="142" t="s">
        <v>36</v>
      </c>
      <c r="B100" s="142"/>
      <c r="C100" s="142"/>
      <c r="D100" s="21"/>
      <c r="E100" s="23"/>
      <c r="F100" s="23"/>
      <c r="H100" s="22"/>
      <c r="I100" s="59"/>
      <c r="J100" s="22" t="s">
        <v>37</v>
      </c>
      <c r="K100" s="59"/>
      <c r="L100" s="59"/>
      <c r="M100" s="21"/>
    </row>
    <row r="101" ht="6.75" customHeight="1"/>
  </sheetData>
  <sheetProtection/>
  <mergeCells count="16">
    <mergeCell ref="A85:C86"/>
    <mergeCell ref="A90:C91"/>
    <mergeCell ref="A100:C100"/>
    <mergeCell ref="A6:C7"/>
    <mergeCell ref="A34:C35"/>
    <mergeCell ref="A46:C47"/>
    <mergeCell ref="A54:C55"/>
    <mergeCell ref="A96:L96"/>
    <mergeCell ref="A98:C98"/>
    <mergeCell ref="A60:C61"/>
    <mergeCell ref="A65:C66"/>
    <mergeCell ref="A77:C78"/>
    <mergeCell ref="A71:C72"/>
    <mergeCell ref="B1:H1"/>
    <mergeCell ref="B2:H2"/>
    <mergeCell ref="B3:H3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61">
      <selection activeCell="B93" sqref="B93:P94"/>
    </sheetView>
  </sheetViews>
  <sheetFormatPr defaultColWidth="11.421875" defaultRowHeight="15"/>
  <cols>
    <col min="1" max="1" width="4.57421875" style="0" customWidth="1"/>
    <col min="2" max="2" width="21.8515625" style="0" customWidth="1"/>
    <col min="3" max="3" width="12.8515625" style="0" customWidth="1"/>
    <col min="4" max="4" width="8.140625" style="67" customWidth="1"/>
    <col min="5" max="5" width="5.28125" style="67" customWidth="1"/>
    <col min="6" max="14" width="5.140625" style="67" customWidth="1"/>
    <col min="15" max="16" width="7.7109375" style="0" customWidth="1"/>
  </cols>
  <sheetData>
    <row r="1" spans="2:11" ht="19.5" customHeight="1">
      <c r="B1" s="134" t="s">
        <v>51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2" ht="21" customHeight="1">
      <c r="B2" s="135" t="s">
        <v>101</v>
      </c>
      <c r="C2" s="135"/>
      <c r="D2" s="135"/>
      <c r="E2" s="135"/>
      <c r="F2" s="135"/>
      <c r="G2" s="135"/>
      <c r="H2" s="135"/>
      <c r="I2" s="135"/>
      <c r="J2" s="135"/>
      <c r="K2" s="135"/>
      <c r="L2" s="92"/>
    </row>
    <row r="3" spans="2:11" ht="18">
      <c r="B3" s="136" t="s">
        <v>146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2:5" ht="11.25" customHeight="1">
      <c r="B4" s="1"/>
      <c r="C4" s="1"/>
      <c r="D4" s="68"/>
      <c r="E4" s="68"/>
    </row>
    <row r="5" ht="8.25" customHeight="1" thickBot="1"/>
    <row r="6" spans="1:14" s="9" customFormat="1" ht="13.5" customHeight="1" thickBot="1">
      <c r="A6" s="157" t="s">
        <v>7</v>
      </c>
      <c r="B6" s="157"/>
      <c r="C6" s="15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s="9" customFormat="1" ht="13.5" thickBot="1">
      <c r="A7" s="157"/>
      <c r="B7" s="157"/>
      <c r="C7" s="157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6" s="66" customFormat="1" ht="30.75" customHeight="1" thickBot="1">
      <c r="A8" s="3" t="s">
        <v>0</v>
      </c>
      <c r="B8" s="6" t="s">
        <v>1</v>
      </c>
      <c r="C8" s="7" t="s">
        <v>2</v>
      </c>
      <c r="D8" s="88" t="s">
        <v>74</v>
      </c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6">
        <v>6</v>
      </c>
      <c r="K8" s="86">
        <v>7</v>
      </c>
      <c r="L8" s="86">
        <v>8</v>
      </c>
      <c r="M8" s="86">
        <v>9</v>
      </c>
      <c r="N8" s="86">
        <v>10</v>
      </c>
      <c r="O8" s="88" t="s">
        <v>75</v>
      </c>
      <c r="P8" s="88" t="s">
        <v>76</v>
      </c>
    </row>
    <row r="9" spans="1:16" s="9" customFormat="1" ht="13.5" customHeight="1">
      <c r="A9" s="107">
        <v>1</v>
      </c>
      <c r="B9" s="4" t="s">
        <v>11</v>
      </c>
      <c r="C9" s="4" t="s">
        <v>9</v>
      </c>
      <c r="D9" s="101">
        <f>IF(VLOOKUP($B9,Gesamt!$B$8:$J$95,9,FALSE)=0,"",VLOOKUP($B9,Gesamt!$B$8:$J$95,9,FALSE))</f>
        <v>195.33333333333334</v>
      </c>
      <c r="E9" s="70">
        <v>9.3</v>
      </c>
      <c r="F9" s="70">
        <v>9.3</v>
      </c>
      <c r="G9" s="70">
        <v>10</v>
      </c>
      <c r="H9" s="70">
        <v>10.7</v>
      </c>
      <c r="I9" s="70">
        <v>9.8</v>
      </c>
      <c r="J9" s="70">
        <v>10.3</v>
      </c>
      <c r="K9" s="70">
        <v>10.2</v>
      </c>
      <c r="L9" s="70">
        <v>9.9</v>
      </c>
      <c r="M9" s="70">
        <v>10</v>
      </c>
      <c r="N9" s="70">
        <v>9.2</v>
      </c>
      <c r="O9" s="87">
        <f aca="true" t="shared" si="0" ref="O9:O32">SUM(E9:N9)</f>
        <v>98.7</v>
      </c>
      <c r="P9" s="127">
        <f aca="true" t="shared" si="1" ref="P9:P32">O9+D9</f>
        <v>294.03333333333336</v>
      </c>
    </row>
    <row r="10" spans="1:16" ht="13.5" customHeight="1">
      <c r="A10" s="107">
        <v>2</v>
      </c>
      <c r="B10" s="4" t="s">
        <v>53</v>
      </c>
      <c r="C10" s="4" t="s">
        <v>103</v>
      </c>
      <c r="D10" s="101">
        <f>IF(VLOOKUP($B10,Gesamt!$B$8:$J$95,9,FALSE)=0,"",VLOOKUP($B10,Gesamt!$B$8:$J$95,9,FALSE))</f>
        <v>192.66666666666666</v>
      </c>
      <c r="E10" s="71">
        <v>10.3</v>
      </c>
      <c r="F10" s="71">
        <v>10.7</v>
      </c>
      <c r="G10" s="71">
        <v>10</v>
      </c>
      <c r="H10" s="71">
        <v>10.4</v>
      </c>
      <c r="I10" s="71">
        <v>10.4</v>
      </c>
      <c r="J10" s="71">
        <v>9.6</v>
      </c>
      <c r="K10" s="71">
        <v>9.9</v>
      </c>
      <c r="L10" s="71">
        <v>10.3</v>
      </c>
      <c r="M10" s="71">
        <v>10.6</v>
      </c>
      <c r="N10" s="71">
        <v>10.1</v>
      </c>
      <c r="O10" s="87">
        <f t="shared" si="0"/>
        <v>102.29999999999998</v>
      </c>
      <c r="P10" s="127">
        <f t="shared" si="1"/>
        <v>294.96666666666664</v>
      </c>
    </row>
    <row r="11" spans="1:16" ht="13.5" customHeight="1">
      <c r="A11" s="107">
        <v>3</v>
      </c>
      <c r="B11" s="4" t="s">
        <v>77</v>
      </c>
      <c r="C11" s="4" t="s">
        <v>9</v>
      </c>
      <c r="D11" s="101">
        <f>IF(VLOOKUP($B11,Gesamt!$B$8:$J$95,9,FALSE)=0,"",VLOOKUP($B11,Gesamt!$B$8:$J$95,9,FALSE))</f>
        <v>189.66666666666666</v>
      </c>
      <c r="E11" s="71">
        <v>9.4</v>
      </c>
      <c r="F11" s="71">
        <v>9.3</v>
      </c>
      <c r="G11" s="71">
        <v>9.5</v>
      </c>
      <c r="H11" s="71">
        <v>10.4</v>
      </c>
      <c r="I11" s="71">
        <v>9.9</v>
      </c>
      <c r="J11" s="71">
        <v>10.8</v>
      </c>
      <c r="K11" s="71">
        <v>9.2</v>
      </c>
      <c r="L11" s="71">
        <v>10.3</v>
      </c>
      <c r="M11" s="71">
        <v>9.8</v>
      </c>
      <c r="N11" s="71">
        <v>10</v>
      </c>
      <c r="O11" s="87">
        <f t="shared" si="0"/>
        <v>98.6</v>
      </c>
      <c r="P11" s="127">
        <f t="shared" si="1"/>
        <v>288.26666666666665</v>
      </c>
    </row>
    <row r="12" spans="1:16" ht="13.5" customHeight="1">
      <c r="A12" s="107">
        <v>4</v>
      </c>
      <c r="B12" s="4" t="s">
        <v>54</v>
      </c>
      <c r="C12" s="110" t="s">
        <v>103</v>
      </c>
      <c r="D12" s="101">
        <f>IF(VLOOKUP($B12,Gesamt!$B$8:$J$95,9,FALSE)=0,"",VLOOKUP($B12,Gesamt!$B$8:$J$95,9,FALSE))</f>
        <v>189.33333333333334</v>
      </c>
      <c r="E12" s="71" t="s">
        <v>6</v>
      </c>
      <c r="F12" s="71" t="s">
        <v>6</v>
      </c>
      <c r="G12" s="71"/>
      <c r="H12" s="71"/>
      <c r="I12" s="71"/>
      <c r="J12" s="71" t="s">
        <v>6</v>
      </c>
      <c r="K12" s="71"/>
      <c r="L12" s="71"/>
      <c r="M12" s="71"/>
      <c r="N12" s="71"/>
      <c r="O12" s="87">
        <f t="shared" si="0"/>
        <v>0</v>
      </c>
      <c r="P12" s="87">
        <f t="shared" si="1"/>
        <v>189.33333333333334</v>
      </c>
    </row>
    <row r="13" spans="1:16" ht="13.5" customHeight="1">
      <c r="A13" s="107">
        <v>5</v>
      </c>
      <c r="B13" s="4" t="s">
        <v>80</v>
      </c>
      <c r="C13" s="4" t="s">
        <v>12</v>
      </c>
      <c r="D13" s="101">
        <f>IF(VLOOKUP($B13,Gesamt!$B$8:$J$95,9,FALSE)=0,"",VLOOKUP($B13,Gesamt!$B$8:$J$95,9,FALSE))</f>
        <v>183</v>
      </c>
      <c r="E13" s="71" t="s">
        <v>6</v>
      </c>
      <c r="F13" s="71" t="s">
        <v>6</v>
      </c>
      <c r="G13" s="71"/>
      <c r="H13" s="71"/>
      <c r="I13" s="71"/>
      <c r="J13" s="71" t="s">
        <v>6</v>
      </c>
      <c r="K13" s="71"/>
      <c r="L13" s="71"/>
      <c r="M13" s="71"/>
      <c r="N13" s="71"/>
      <c r="O13" s="87">
        <f t="shared" si="0"/>
        <v>0</v>
      </c>
      <c r="P13" s="87">
        <f t="shared" si="1"/>
        <v>183</v>
      </c>
    </row>
    <row r="14" spans="1:16" ht="13.5" customHeight="1">
      <c r="A14" s="107">
        <v>6</v>
      </c>
      <c r="B14" s="4" t="s">
        <v>81</v>
      </c>
      <c r="C14" s="4" t="s">
        <v>12</v>
      </c>
      <c r="D14" s="101">
        <f>IF(VLOOKUP($B14,Gesamt!$B$8:$J$95,9,FALSE)=0,"",VLOOKUP($B14,Gesamt!$B$8:$J$95,9,FALSE))</f>
        <v>181.66666666666666</v>
      </c>
      <c r="E14" s="71" t="s">
        <v>6</v>
      </c>
      <c r="F14" s="71" t="s">
        <v>6</v>
      </c>
      <c r="G14" s="71"/>
      <c r="H14" s="71"/>
      <c r="I14" s="71"/>
      <c r="J14" s="71" t="s">
        <v>6</v>
      </c>
      <c r="K14" s="71"/>
      <c r="L14" s="71"/>
      <c r="M14" s="71"/>
      <c r="N14" s="71"/>
      <c r="O14" s="87">
        <f t="shared" si="0"/>
        <v>0</v>
      </c>
      <c r="P14" s="87">
        <f t="shared" si="1"/>
        <v>181.66666666666666</v>
      </c>
    </row>
    <row r="15" spans="1:16" ht="13.5" customHeight="1">
      <c r="A15" s="107">
        <v>7</v>
      </c>
      <c r="B15" s="4" t="s">
        <v>116</v>
      </c>
      <c r="C15" s="4" t="s">
        <v>9</v>
      </c>
      <c r="D15" s="101">
        <f>IF(VLOOKUP($B15,Gesamt!$B$8:$J$95,9,FALSE)=0,"",VLOOKUP($B15,Gesamt!$B$8:$J$95,9,FALSE))</f>
        <v>178.66666666666666</v>
      </c>
      <c r="E15" s="71" t="s">
        <v>6</v>
      </c>
      <c r="F15" s="71" t="s">
        <v>6</v>
      </c>
      <c r="G15" s="71"/>
      <c r="H15" s="71"/>
      <c r="I15" s="71"/>
      <c r="J15" s="71" t="s">
        <v>6</v>
      </c>
      <c r="K15" s="71"/>
      <c r="L15" s="71"/>
      <c r="M15" s="71"/>
      <c r="N15" s="71"/>
      <c r="O15" s="87">
        <f t="shared" si="0"/>
        <v>0</v>
      </c>
      <c r="P15" s="87">
        <f t="shared" si="1"/>
        <v>178.66666666666666</v>
      </c>
    </row>
    <row r="16" spans="1:16" ht="13.5" customHeight="1">
      <c r="A16" s="107">
        <v>8</v>
      </c>
      <c r="B16" s="4" t="s">
        <v>79</v>
      </c>
      <c r="C16" s="4" t="s">
        <v>12</v>
      </c>
      <c r="D16" s="101">
        <f>IF(VLOOKUP($B16,Gesamt!$B$8:$J$95,9,FALSE)=0,"",VLOOKUP($B16,Gesamt!$B$8:$J$95,9,FALSE))</f>
        <v>176.66666666666666</v>
      </c>
      <c r="E16" s="71" t="s">
        <v>6</v>
      </c>
      <c r="F16" s="71" t="s">
        <v>6</v>
      </c>
      <c r="G16" s="71"/>
      <c r="H16" s="71"/>
      <c r="I16" s="71"/>
      <c r="J16" s="71" t="s">
        <v>6</v>
      </c>
      <c r="K16" s="71"/>
      <c r="L16" s="71"/>
      <c r="M16" s="71"/>
      <c r="N16" s="71"/>
      <c r="O16" s="87">
        <f t="shared" si="0"/>
        <v>0</v>
      </c>
      <c r="P16" s="87">
        <f t="shared" si="1"/>
        <v>176.66666666666666</v>
      </c>
    </row>
    <row r="17" spans="1:16" ht="13.5" customHeight="1">
      <c r="A17" s="107">
        <v>9</v>
      </c>
      <c r="B17" s="4" t="s">
        <v>104</v>
      </c>
      <c r="C17" s="4" t="s">
        <v>31</v>
      </c>
      <c r="D17" s="101">
        <f>IF(VLOOKUP($B17,Gesamt!$B$8:$J$95,9,FALSE)=0,"",VLOOKUP($B17,Gesamt!$B$8:$J$95,9,FALSE))</f>
        <v>176.66666666666666</v>
      </c>
      <c r="E17" s="71" t="s">
        <v>6</v>
      </c>
      <c r="F17" s="71" t="s">
        <v>6</v>
      </c>
      <c r="G17" s="71"/>
      <c r="H17" s="71"/>
      <c r="I17" s="71"/>
      <c r="J17" s="71" t="s">
        <v>6</v>
      </c>
      <c r="K17" s="71"/>
      <c r="L17" s="71"/>
      <c r="M17" s="71"/>
      <c r="N17" s="71"/>
      <c r="O17" s="87">
        <f t="shared" si="0"/>
        <v>0</v>
      </c>
      <c r="P17" s="87">
        <f t="shared" si="1"/>
        <v>176.66666666666666</v>
      </c>
    </row>
    <row r="18" spans="1:16" ht="13.5" customHeight="1">
      <c r="A18" s="107">
        <v>10</v>
      </c>
      <c r="B18" s="4" t="s">
        <v>106</v>
      </c>
      <c r="C18" s="4" t="s">
        <v>103</v>
      </c>
      <c r="D18" s="101">
        <f>IF(VLOOKUP($B18,Gesamt!$B$8:$J$95,9,FALSE)=0,"",VLOOKUP($B18,Gesamt!$B$8:$J$95,9,FALSE))</f>
        <v>173.33333333333334</v>
      </c>
      <c r="E18" s="71" t="s">
        <v>6</v>
      </c>
      <c r="F18" s="71" t="s">
        <v>6</v>
      </c>
      <c r="G18" s="71"/>
      <c r="H18" s="71"/>
      <c r="I18" s="71"/>
      <c r="J18" s="71" t="s">
        <v>6</v>
      </c>
      <c r="K18" s="71"/>
      <c r="L18" s="71"/>
      <c r="M18" s="71"/>
      <c r="N18" s="71"/>
      <c r="O18" s="87">
        <f t="shared" si="0"/>
        <v>0</v>
      </c>
      <c r="P18" s="87">
        <f t="shared" si="1"/>
        <v>173.33333333333334</v>
      </c>
    </row>
    <row r="19" spans="1:16" ht="13.5" customHeight="1">
      <c r="A19" s="107">
        <v>11</v>
      </c>
      <c r="B19" s="4" t="s">
        <v>128</v>
      </c>
      <c r="C19" s="4" t="s">
        <v>103</v>
      </c>
      <c r="D19" s="101">
        <f>IF(VLOOKUP($B19,Gesamt!$B$8:$J$95,9,FALSE)=0,"",VLOOKUP($B19,Gesamt!$B$8:$J$95,9,FALSE))</f>
        <v>169.66666666666666</v>
      </c>
      <c r="E19" s="71" t="s">
        <v>6</v>
      </c>
      <c r="F19" s="71" t="s">
        <v>6</v>
      </c>
      <c r="G19" s="71"/>
      <c r="H19" s="71"/>
      <c r="I19" s="71"/>
      <c r="J19" s="71" t="s">
        <v>6</v>
      </c>
      <c r="K19" s="71"/>
      <c r="L19" s="71"/>
      <c r="M19" s="71"/>
      <c r="N19" s="71"/>
      <c r="O19" s="87">
        <f t="shared" si="0"/>
        <v>0</v>
      </c>
      <c r="P19" s="87">
        <f t="shared" si="1"/>
        <v>169.66666666666666</v>
      </c>
    </row>
    <row r="20" spans="1:16" ht="13.5" customHeight="1">
      <c r="A20" s="107">
        <v>12</v>
      </c>
      <c r="B20" s="4" t="s">
        <v>112</v>
      </c>
      <c r="C20" s="4" t="s">
        <v>9</v>
      </c>
      <c r="D20" s="101">
        <f>IF(VLOOKUP($B20,Gesamt!$B$8:$J$95,9,FALSE)=0,"",VLOOKUP($B20,Gesamt!$B$8:$J$95,9,FALSE))</f>
        <v>168.66666666666666</v>
      </c>
      <c r="E20" s="71" t="s">
        <v>6</v>
      </c>
      <c r="F20" s="71" t="s">
        <v>6</v>
      </c>
      <c r="G20" s="71"/>
      <c r="H20" s="71"/>
      <c r="I20" s="71"/>
      <c r="J20" s="71" t="s">
        <v>6</v>
      </c>
      <c r="K20" s="71"/>
      <c r="L20" s="71"/>
      <c r="M20" s="71"/>
      <c r="N20" s="71"/>
      <c r="O20" s="87">
        <f t="shared" si="0"/>
        <v>0</v>
      </c>
      <c r="P20" s="87">
        <f t="shared" si="1"/>
        <v>168.66666666666666</v>
      </c>
    </row>
    <row r="21" spans="1:16" ht="13.5" customHeight="1">
      <c r="A21" s="107">
        <v>13</v>
      </c>
      <c r="B21" s="4" t="s">
        <v>105</v>
      </c>
      <c r="C21" s="4" t="s">
        <v>12</v>
      </c>
      <c r="D21" s="101">
        <f>IF(VLOOKUP($B21,Gesamt!$B$8:$J$95,9,FALSE)=0,"",VLOOKUP($B21,Gesamt!$B$8:$J$95,9,FALSE))</f>
        <v>165</v>
      </c>
      <c r="E21" s="71" t="s">
        <v>6</v>
      </c>
      <c r="F21" s="71" t="s">
        <v>6</v>
      </c>
      <c r="G21" s="71"/>
      <c r="H21" s="71"/>
      <c r="I21" s="71"/>
      <c r="J21" s="71" t="s">
        <v>6</v>
      </c>
      <c r="K21" s="71"/>
      <c r="L21" s="71"/>
      <c r="M21" s="71"/>
      <c r="N21" s="71"/>
      <c r="O21" s="87">
        <f t="shared" si="0"/>
        <v>0</v>
      </c>
      <c r="P21" s="87">
        <f t="shared" si="1"/>
        <v>165</v>
      </c>
    </row>
    <row r="22" spans="1:16" ht="13.5" customHeight="1">
      <c r="A22" s="107" t="s">
        <v>109</v>
      </c>
      <c r="B22" s="4" t="s">
        <v>111</v>
      </c>
      <c r="C22" s="4" t="s">
        <v>9</v>
      </c>
      <c r="D22" s="101">
        <f>IF(VLOOKUP($B22,Gesamt!$B$8:$J$95,9,FALSE)=0,"",VLOOKUP($B22,Gesamt!$B$8:$J$95,9,FALSE))</f>
        <v>160.33333333333334</v>
      </c>
      <c r="E22" s="71" t="s">
        <v>6</v>
      </c>
      <c r="F22" s="71" t="s">
        <v>6</v>
      </c>
      <c r="G22" s="71"/>
      <c r="H22" s="71"/>
      <c r="I22" s="71"/>
      <c r="J22" s="71" t="s">
        <v>6</v>
      </c>
      <c r="K22" s="71"/>
      <c r="L22" s="71"/>
      <c r="M22" s="71"/>
      <c r="N22" s="71"/>
      <c r="O22" s="87">
        <f t="shared" si="0"/>
        <v>0</v>
      </c>
      <c r="P22" s="87">
        <f t="shared" si="1"/>
        <v>160.33333333333334</v>
      </c>
    </row>
    <row r="23" spans="1:16" ht="13.5" customHeight="1">
      <c r="A23" s="107">
        <v>15</v>
      </c>
      <c r="B23" s="4" t="s">
        <v>157</v>
      </c>
      <c r="C23" s="4" t="s">
        <v>103</v>
      </c>
      <c r="D23" s="101">
        <f>IF(VLOOKUP($B23,Gesamt!$B$8:$J$95,9,FALSE)=0,"",VLOOKUP($B23,Gesamt!$B$8:$J$95,9,FALSE))</f>
        <v>159</v>
      </c>
      <c r="E23" s="71" t="s">
        <v>6</v>
      </c>
      <c r="F23" s="71" t="s">
        <v>6</v>
      </c>
      <c r="G23" s="71"/>
      <c r="H23" s="71"/>
      <c r="I23" s="71"/>
      <c r="J23" s="71" t="s">
        <v>6</v>
      </c>
      <c r="K23" s="71"/>
      <c r="L23" s="71"/>
      <c r="M23" s="71"/>
      <c r="N23" s="71"/>
      <c r="O23" s="87">
        <f t="shared" si="0"/>
        <v>0</v>
      </c>
      <c r="P23" s="87">
        <f t="shared" si="1"/>
        <v>159</v>
      </c>
    </row>
    <row r="24" spans="1:16" ht="13.5" customHeight="1">
      <c r="A24" s="107">
        <v>16</v>
      </c>
      <c r="B24" s="4" t="s">
        <v>110</v>
      </c>
      <c r="C24" s="4" t="s">
        <v>9</v>
      </c>
      <c r="D24" s="101">
        <f>IF(VLOOKUP($B24,Gesamt!$B$8:$J$95,9,FALSE)=0,"",VLOOKUP($B24,Gesamt!$B$8:$J$95,9,FALSE))</f>
        <v>158</v>
      </c>
      <c r="E24" s="71" t="s">
        <v>6</v>
      </c>
      <c r="F24" s="71" t="s">
        <v>6</v>
      </c>
      <c r="G24" s="71"/>
      <c r="H24" s="71"/>
      <c r="I24" s="71"/>
      <c r="J24" s="71" t="s">
        <v>6</v>
      </c>
      <c r="K24" s="71"/>
      <c r="L24" s="71"/>
      <c r="M24" s="71"/>
      <c r="N24" s="71"/>
      <c r="O24" s="87">
        <f t="shared" si="0"/>
        <v>0</v>
      </c>
      <c r="P24" s="87">
        <f t="shared" si="1"/>
        <v>158</v>
      </c>
    </row>
    <row r="25" spans="1:16" ht="13.5" customHeight="1">
      <c r="A25" s="107">
        <v>17</v>
      </c>
      <c r="B25" s="4" t="s">
        <v>108</v>
      </c>
      <c r="C25" s="4" t="s">
        <v>9</v>
      </c>
      <c r="D25" s="101">
        <f>IF(VLOOKUP($B25,Gesamt!$B$8:$J$95,9,FALSE)=0,"",VLOOKUP($B25,Gesamt!$B$8:$J$95,9,FALSE))</f>
        <v>157.66666666666666</v>
      </c>
      <c r="E25" s="71" t="s">
        <v>6</v>
      </c>
      <c r="F25" s="71" t="s">
        <v>6</v>
      </c>
      <c r="G25" s="71"/>
      <c r="H25" s="71"/>
      <c r="I25" s="71"/>
      <c r="J25" s="71" t="s">
        <v>6</v>
      </c>
      <c r="K25" s="71"/>
      <c r="L25" s="71"/>
      <c r="M25" s="71"/>
      <c r="N25" s="71"/>
      <c r="O25" s="87">
        <f t="shared" si="0"/>
        <v>0</v>
      </c>
      <c r="P25" s="87">
        <f t="shared" si="1"/>
        <v>157.66666666666666</v>
      </c>
    </row>
    <row r="26" spans="1:16" ht="13.5" customHeight="1">
      <c r="A26" s="107">
        <v>18</v>
      </c>
      <c r="B26" s="4" t="s">
        <v>115</v>
      </c>
      <c r="C26" s="4" t="s">
        <v>12</v>
      </c>
      <c r="D26" s="101">
        <f>IF(VLOOKUP($B26,Gesamt!$B$8:$J$95,9,FALSE)=0,"",VLOOKUP($B26,Gesamt!$B$8:$J$95,9,FALSE))</f>
        <v>155.66666666666666</v>
      </c>
      <c r="E26" s="71" t="s">
        <v>6</v>
      </c>
      <c r="F26" s="71" t="s">
        <v>6</v>
      </c>
      <c r="G26" s="71"/>
      <c r="H26" s="71"/>
      <c r="I26" s="71"/>
      <c r="J26" s="71" t="s">
        <v>6</v>
      </c>
      <c r="K26" s="71"/>
      <c r="L26" s="71"/>
      <c r="M26" s="71"/>
      <c r="N26" s="71"/>
      <c r="O26" s="87">
        <f t="shared" si="0"/>
        <v>0</v>
      </c>
      <c r="P26" s="87">
        <f t="shared" si="1"/>
        <v>155.66666666666666</v>
      </c>
    </row>
    <row r="27" spans="1:16" ht="13.5" customHeight="1">
      <c r="A27" s="107">
        <v>19</v>
      </c>
      <c r="B27" s="4" t="s">
        <v>113</v>
      </c>
      <c r="C27" s="4" t="s">
        <v>9</v>
      </c>
      <c r="D27" s="101">
        <f>IF(VLOOKUP($B27,Gesamt!$B$8:$J$95,9,FALSE)=0,"",VLOOKUP($B27,Gesamt!$B$8:$J$95,9,FALSE))</f>
        <v>154.33333333333334</v>
      </c>
      <c r="E27" s="71" t="s">
        <v>6</v>
      </c>
      <c r="F27" s="71" t="s">
        <v>6</v>
      </c>
      <c r="G27" s="71"/>
      <c r="H27" s="71"/>
      <c r="I27" s="71"/>
      <c r="J27" s="71" t="s">
        <v>6</v>
      </c>
      <c r="K27" s="71"/>
      <c r="L27" s="71"/>
      <c r="M27" s="71"/>
      <c r="N27" s="71"/>
      <c r="O27" s="87">
        <f t="shared" si="0"/>
        <v>0</v>
      </c>
      <c r="P27" s="87">
        <f t="shared" si="1"/>
        <v>154.33333333333334</v>
      </c>
    </row>
    <row r="28" spans="1:16" ht="13.5" customHeight="1">
      <c r="A28" s="107">
        <v>20</v>
      </c>
      <c r="B28" s="4" t="s">
        <v>107</v>
      </c>
      <c r="C28" s="4" t="s">
        <v>31</v>
      </c>
      <c r="D28" s="101">
        <f>IF(VLOOKUP($B28,Gesamt!$B$8:$J$95,9,FALSE)=0,"",VLOOKUP($B28,Gesamt!$B$8:$J$95,9,FALSE))</f>
        <v>152.66666666666666</v>
      </c>
      <c r="E28" s="71" t="s">
        <v>6</v>
      </c>
      <c r="F28" s="71" t="s">
        <v>6</v>
      </c>
      <c r="G28" s="71"/>
      <c r="H28" s="71"/>
      <c r="I28" s="71"/>
      <c r="J28" s="71" t="s">
        <v>6</v>
      </c>
      <c r="K28" s="71"/>
      <c r="L28" s="71"/>
      <c r="M28" s="71"/>
      <c r="N28" s="71"/>
      <c r="O28" s="87">
        <f t="shared" si="0"/>
        <v>0</v>
      </c>
      <c r="P28" s="87">
        <f t="shared" si="1"/>
        <v>152.66666666666666</v>
      </c>
    </row>
    <row r="29" spans="1:16" ht="13.5" customHeight="1">
      <c r="A29" s="107">
        <v>21</v>
      </c>
      <c r="B29" s="4" t="s">
        <v>159</v>
      </c>
      <c r="C29" s="4" t="s">
        <v>9</v>
      </c>
      <c r="D29" s="101">
        <f>IF(VLOOKUP($B29,Gesamt!$B$8:$J$95,9,FALSE)=0,"",VLOOKUP($B29,Gesamt!$B$8:$J$95,9,FALSE))</f>
        <v>70</v>
      </c>
      <c r="E29" s="71" t="s">
        <v>6</v>
      </c>
      <c r="F29" s="71" t="s">
        <v>6</v>
      </c>
      <c r="G29" s="71"/>
      <c r="H29" s="71"/>
      <c r="I29" s="71"/>
      <c r="J29" s="71" t="s">
        <v>6</v>
      </c>
      <c r="K29" s="71"/>
      <c r="L29" s="71"/>
      <c r="M29" s="71"/>
      <c r="N29" s="71"/>
      <c r="O29" s="87">
        <f t="shared" si="0"/>
        <v>0</v>
      </c>
      <c r="P29" s="87">
        <f t="shared" si="1"/>
        <v>70</v>
      </c>
    </row>
    <row r="30" spans="1:16" ht="13.5" customHeight="1">
      <c r="A30" s="107">
        <v>22</v>
      </c>
      <c r="B30" s="4" t="s">
        <v>161</v>
      </c>
      <c r="C30" s="4" t="s">
        <v>12</v>
      </c>
      <c r="D30" s="101">
        <f>IF(VLOOKUP($B30,Gesamt!$B$8:$J$95,9,FALSE)=0,"",VLOOKUP($B30,Gesamt!$B$8:$J$95,9,FALSE))</f>
        <v>92.33333333333333</v>
      </c>
      <c r="E30" s="71" t="s">
        <v>6</v>
      </c>
      <c r="F30" s="71" t="s">
        <v>6</v>
      </c>
      <c r="G30" s="71"/>
      <c r="H30" s="71"/>
      <c r="I30" s="71"/>
      <c r="J30" s="71" t="s">
        <v>6</v>
      </c>
      <c r="K30" s="71"/>
      <c r="L30" s="71"/>
      <c r="M30" s="71"/>
      <c r="N30" s="71"/>
      <c r="O30" s="87">
        <f t="shared" si="0"/>
        <v>0</v>
      </c>
      <c r="P30" s="87">
        <f t="shared" si="1"/>
        <v>92.33333333333333</v>
      </c>
    </row>
    <row r="31" spans="1:16" ht="13.5" customHeight="1">
      <c r="A31" s="107">
        <v>23</v>
      </c>
      <c r="B31" s="4" t="s">
        <v>114</v>
      </c>
      <c r="C31" s="4" t="s">
        <v>31</v>
      </c>
      <c r="D31" s="101">
        <f>IF(VLOOKUP($B31,Gesamt!$B$8:$J$95,9,FALSE)=0,"",VLOOKUP($B31,Gesamt!$B$8:$J$95,9,FALSE))</f>
        <v>67</v>
      </c>
      <c r="E31" s="71" t="s">
        <v>6</v>
      </c>
      <c r="F31" s="71" t="s">
        <v>6</v>
      </c>
      <c r="G31" s="71"/>
      <c r="H31" s="71"/>
      <c r="I31" s="71"/>
      <c r="J31" s="71" t="s">
        <v>6</v>
      </c>
      <c r="K31" s="71"/>
      <c r="L31" s="71"/>
      <c r="M31" s="71"/>
      <c r="N31" s="71"/>
      <c r="O31" s="87">
        <f t="shared" si="0"/>
        <v>0</v>
      </c>
      <c r="P31" s="87">
        <f t="shared" si="1"/>
        <v>67</v>
      </c>
    </row>
    <row r="32" spans="1:16" ht="13.5" customHeight="1">
      <c r="A32" s="107" t="s">
        <v>160</v>
      </c>
      <c r="B32" s="4" t="s">
        <v>129</v>
      </c>
      <c r="C32" s="4" t="s">
        <v>12</v>
      </c>
      <c r="D32" s="101">
        <f>IF(VLOOKUP($B32,Gesamt!$B$8:$J$95,9,FALSE)=0,"",VLOOKUP($B32,Gesamt!$B$8:$J$95,9,FALSE))</f>
        <v>124.66666666666667</v>
      </c>
      <c r="E32" s="71" t="s">
        <v>6</v>
      </c>
      <c r="F32" s="71" t="s">
        <v>6</v>
      </c>
      <c r="G32" s="71"/>
      <c r="H32" s="71"/>
      <c r="I32" s="71"/>
      <c r="J32" s="71" t="s">
        <v>6</v>
      </c>
      <c r="K32" s="71"/>
      <c r="L32" s="71"/>
      <c r="M32" s="71"/>
      <c r="N32" s="71"/>
      <c r="O32" s="87">
        <f t="shared" si="0"/>
        <v>0</v>
      </c>
      <c r="P32" s="87">
        <f t="shared" si="1"/>
        <v>124.66666666666667</v>
      </c>
    </row>
    <row r="33" spans="1:16" ht="11.25" customHeight="1" thickBot="1">
      <c r="A33" s="25"/>
      <c r="B33" s="26"/>
      <c r="C33" s="26"/>
      <c r="D33" s="11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3" ht="15.75" customHeight="1" thickBot="1">
      <c r="A34" s="158" t="s">
        <v>14</v>
      </c>
      <c r="B34" s="158"/>
      <c r="C34" s="158"/>
    </row>
    <row r="35" spans="1:3" ht="15.75" thickBot="1">
      <c r="A35" s="158"/>
      <c r="B35" s="158"/>
      <c r="C35" s="158"/>
    </row>
    <row r="36" spans="1:16" s="8" customFormat="1" ht="29.25" customHeight="1" thickBot="1">
      <c r="A36" s="3" t="s">
        <v>0</v>
      </c>
      <c r="B36" s="6" t="s">
        <v>1</v>
      </c>
      <c r="C36" s="7" t="s">
        <v>2</v>
      </c>
      <c r="D36" s="88" t="s">
        <v>74</v>
      </c>
      <c r="E36" s="86">
        <v>1</v>
      </c>
      <c r="F36" s="86">
        <v>2</v>
      </c>
      <c r="G36" s="86">
        <v>3</v>
      </c>
      <c r="H36" s="86">
        <v>4</v>
      </c>
      <c r="I36" s="86">
        <v>5</v>
      </c>
      <c r="J36" s="86">
        <v>6</v>
      </c>
      <c r="K36" s="86">
        <v>7</v>
      </c>
      <c r="L36" s="86">
        <v>8</v>
      </c>
      <c r="M36" s="86">
        <v>9</v>
      </c>
      <c r="N36" s="86">
        <v>10</v>
      </c>
      <c r="O36" s="88" t="s">
        <v>75</v>
      </c>
      <c r="P36" s="88" t="s">
        <v>76</v>
      </c>
    </row>
    <row r="37" spans="1:16" s="9" customFormat="1" ht="12.75">
      <c r="A37" s="107" t="s">
        <v>15</v>
      </c>
      <c r="B37" s="4" t="s">
        <v>99</v>
      </c>
      <c r="C37" s="4" t="s">
        <v>12</v>
      </c>
      <c r="D37" s="101">
        <f>IF(VLOOKUP($B37,Gesamt!$B$8:$J$95,9,FALSE)=0,"",VLOOKUP($B37,Gesamt!$B$8:$J$95,9,FALSE))</f>
        <v>188</v>
      </c>
      <c r="E37" s="70">
        <v>10.4</v>
      </c>
      <c r="F37" s="70">
        <v>8.7</v>
      </c>
      <c r="G37" s="70">
        <v>9.2</v>
      </c>
      <c r="H37" s="70">
        <v>9.5</v>
      </c>
      <c r="I37" s="70">
        <v>10.3</v>
      </c>
      <c r="J37" s="70">
        <v>9.5</v>
      </c>
      <c r="K37" s="70">
        <v>8.8</v>
      </c>
      <c r="L37" s="70">
        <v>10.1</v>
      </c>
      <c r="M37" s="70">
        <v>10.8</v>
      </c>
      <c r="N37" s="70">
        <v>9.8</v>
      </c>
      <c r="O37" s="87">
        <f aca="true" t="shared" si="2" ref="O37:O44">SUM(E37:N37)</f>
        <v>97.09999999999998</v>
      </c>
      <c r="P37" s="127">
        <f aca="true" t="shared" si="3" ref="P37:P44">O37+D37</f>
        <v>285.09999999999997</v>
      </c>
    </row>
    <row r="38" spans="1:16" ht="15">
      <c r="A38" s="107" t="s">
        <v>17</v>
      </c>
      <c r="B38" s="4" t="s">
        <v>121</v>
      </c>
      <c r="C38" s="4" t="s">
        <v>118</v>
      </c>
      <c r="D38" s="101">
        <f>IF(VLOOKUP($B38,Gesamt!$B$8:$J$95,9,FALSE)=0,"",VLOOKUP($B38,Gesamt!$B$8:$J$95,9,FALSE))</f>
        <v>185.33333333333334</v>
      </c>
      <c r="E38" s="71">
        <v>9.6</v>
      </c>
      <c r="F38" s="71">
        <v>10.5</v>
      </c>
      <c r="G38" s="71">
        <v>10.1</v>
      </c>
      <c r="H38" s="71">
        <v>8.4</v>
      </c>
      <c r="I38" s="71">
        <v>9.7</v>
      </c>
      <c r="J38" s="71">
        <v>9.8</v>
      </c>
      <c r="K38" s="71">
        <v>10.4</v>
      </c>
      <c r="L38" s="71">
        <v>9.9</v>
      </c>
      <c r="M38" s="71">
        <v>10.4</v>
      </c>
      <c r="N38" s="71">
        <v>9.4</v>
      </c>
      <c r="O38" s="87">
        <f t="shared" si="2"/>
        <v>98.20000000000002</v>
      </c>
      <c r="P38" s="127">
        <f t="shared" si="3"/>
        <v>283.53333333333336</v>
      </c>
    </row>
    <row r="39" spans="1:16" ht="15">
      <c r="A39" s="107">
        <v>3</v>
      </c>
      <c r="B39" s="4" t="s">
        <v>117</v>
      </c>
      <c r="C39" s="4" t="s">
        <v>118</v>
      </c>
      <c r="D39" s="101">
        <f>IF(VLOOKUP($B39,Gesamt!$B$8:$J$95,9,FALSE)=0,"",VLOOKUP($B39,Gesamt!$B$8:$J$95,9,FALSE))</f>
        <v>183.33333333333334</v>
      </c>
      <c r="E39" s="71">
        <v>7.7</v>
      </c>
      <c r="F39" s="71">
        <v>9.9</v>
      </c>
      <c r="G39" s="71">
        <v>9.4</v>
      </c>
      <c r="H39" s="71">
        <v>10.7</v>
      </c>
      <c r="I39" s="71">
        <v>10.1</v>
      </c>
      <c r="J39" s="71">
        <v>9.8</v>
      </c>
      <c r="K39" s="71">
        <v>9</v>
      </c>
      <c r="L39" s="71">
        <v>8.3</v>
      </c>
      <c r="M39" s="71">
        <v>10.4</v>
      </c>
      <c r="N39" s="71">
        <v>9.8</v>
      </c>
      <c r="O39" s="87">
        <f t="shared" si="2"/>
        <v>95.10000000000001</v>
      </c>
      <c r="P39" s="127">
        <f t="shared" si="3"/>
        <v>278.43333333333334</v>
      </c>
    </row>
    <row r="40" spans="1:16" ht="15">
      <c r="A40" s="107">
        <v>4</v>
      </c>
      <c r="B40" s="4" t="s">
        <v>120</v>
      </c>
      <c r="C40" s="4" t="s">
        <v>103</v>
      </c>
      <c r="D40" s="101">
        <f>IF(VLOOKUP($B40,Gesamt!$B$8:$J$95,9,FALSE)=0,"",VLOOKUP($B40,Gesamt!$B$8:$J$95,9,FALSE))</f>
        <v>182</v>
      </c>
      <c r="E40" s="71" t="s">
        <v>6</v>
      </c>
      <c r="F40" s="71" t="s">
        <v>6</v>
      </c>
      <c r="G40" s="71"/>
      <c r="H40" s="71"/>
      <c r="I40" s="71"/>
      <c r="J40" s="71" t="s">
        <v>6</v>
      </c>
      <c r="K40" s="71"/>
      <c r="L40" s="71"/>
      <c r="M40" s="71"/>
      <c r="N40" s="71"/>
      <c r="O40" s="87">
        <f t="shared" si="2"/>
        <v>0</v>
      </c>
      <c r="P40" s="87">
        <f t="shared" si="3"/>
        <v>182</v>
      </c>
    </row>
    <row r="41" spans="1:16" ht="15">
      <c r="A41" s="107">
        <v>5</v>
      </c>
      <c r="B41" s="4" t="s">
        <v>100</v>
      </c>
      <c r="C41" s="4" t="s">
        <v>12</v>
      </c>
      <c r="D41" s="101">
        <f>IF(VLOOKUP($B41,Gesamt!$B$8:$J$95,9,FALSE)=0,"",VLOOKUP($B41,Gesamt!$B$8:$J$95,9,FALSE))</f>
        <v>180.66666666666666</v>
      </c>
      <c r="E41" s="71"/>
      <c r="F41" s="71"/>
      <c r="G41" s="71"/>
      <c r="H41" s="71"/>
      <c r="I41" s="71"/>
      <c r="J41" s="71" t="s">
        <v>6</v>
      </c>
      <c r="K41" s="71"/>
      <c r="L41" s="71"/>
      <c r="M41" s="71"/>
      <c r="N41" s="71"/>
      <c r="O41" s="87">
        <f t="shared" si="2"/>
        <v>0</v>
      </c>
      <c r="P41" s="87">
        <f t="shared" si="3"/>
        <v>180.66666666666666</v>
      </c>
    </row>
    <row r="42" spans="1:16" ht="15">
      <c r="A42" s="107">
        <v>6</v>
      </c>
      <c r="B42" s="4" t="s">
        <v>119</v>
      </c>
      <c r="C42" s="4" t="s">
        <v>118</v>
      </c>
      <c r="D42" s="101">
        <f>IF(VLOOKUP($B42,Gesamt!$B$8:$J$95,9,FALSE)=0,"",VLOOKUP($B42,Gesamt!$B$8:$J$95,9,FALSE))</f>
        <v>168.66666666666666</v>
      </c>
      <c r="E42" s="71" t="s">
        <v>6</v>
      </c>
      <c r="F42" s="71" t="s">
        <v>6</v>
      </c>
      <c r="G42" s="71"/>
      <c r="H42" s="71"/>
      <c r="I42" s="71"/>
      <c r="J42" s="71" t="s">
        <v>6</v>
      </c>
      <c r="K42" s="71"/>
      <c r="L42" s="71"/>
      <c r="M42" s="71"/>
      <c r="N42" s="71"/>
      <c r="O42" s="87">
        <f t="shared" si="2"/>
        <v>0</v>
      </c>
      <c r="P42" s="87">
        <f t="shared" si="3"/>
        <v>168.66666666666666</v>
      </c>
    </row>
    <row r="43" spans="1:16" ht="15">
      <c r="A43" s="107">
        <v>7</v>
      </c>
      <c r="B43" s="4" t="s">
        <v>122</v>
      </c>
      <c r="C43" s="4" t="s">
        <v>118</v>
      </c>
      <c r="D43" s="101">
        <f>IF(VLOOKUP($B43,Gesamt!$B$8:$J$95,9,FALSE)=0,"",VLOOKUP($B43,Gesamt!$B$8:$J$95,9,FALSE))</f>
        <v>162.66666666666666</v>
      </c>
      <c r="E43" s="71" t="s">
        <v>6</v>
      </c>
      <c r="F43" s="71" t="s">
        <v>6</v>
      </c>
      <c r="G43" s="71"/>
      <c r="H43" s="71"/>
      <c r="I43" s="71"/>
      <c r="J43" s="71" t="s">
        <v>6</v>
      </c>
      <c r="K43" s="71"/>
      <c r="L43" s="71"/>
      <c r="M43" s="71"/>
      <c r="N43" s="71"/>
      <c r="O43" s="87">
        <f t="shared" si="2"/>
        <v>0</v>
      </c>
      <c r="P43" s="87">
        <f t="shared" si="3"/>
        <v>162.66666666666666</v>
      </c>
    </row>
    <row r="44" spans="1:16" ht="15">
      <c r="A44" s="107">
        <v>8</v>
      </c>
      <c r="B44" s="4" t="s">
        <v>123</v>
      </c>
      <c r="C44" s="4" t="s">
        <v>103</v>
      </c>
      <c r="D44" s="101">
        <f>IF(VLOOKUP($B44,Gesamt!$B$8:$J$95,9,FALSE)=0,"",VLOOKUP($B44,Gesamt!$B$8:$J$95,9,FALSE))</f>
        <v>162.33333333333334</v>
      </c>
      <c r="E44" s="71" t="s">
        <v>6</v>
      </c>
      <c r="F44" s="71" t="s">
        <v>6</v>
      </c>
      <c r="G44" s="71"/>
      <c r="H44" s="71"/>
      <c r="I44" s="71"/>
      <c r="J44" s="71" t="s">
        <v>6</v>
      </c>
      <c r="K44" s="71"/>
      <c r="L44" s="71"/>
      <c r="M44" s="71"/>
      <c r="N44" s="71"/>
      <c r="O44" s="87">
        <f t="shared" si="2"/>
        <v>0</v>
      </c>
      <c r="P44" s="87">
        <f t="shared" si="3"/>
        <v>162.33333333333334</v>
      </c>
    </row>
    <row r="45" ht="15.75" thickBot="1"/>
    <row r="46" spans="1:16" ht="15.75" customHeight="1">
      <c r="A46" s="144" t="s">
        <v>20</v>
      </c>
      <c r="B46" s="145"/>
      <c r="C46" s="146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12"/>
      <c r="P46" s="12"/>
    </row>
    <row r="47" spans="1:16" ht="16.5" thickBot="1">
      <c r="A47" s="147"/>
      <c r="B47" s="148"/>
      <c r="C47" s="149"/>
      <c r="D47" s="72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12"/>
      <c r="P47" s="12"/>
    </row>
    <row r="48" spans="1:16" s="8" customFormat="1" ht="34.5" thickBot="1">
      <c r="A48" s="3" t="s">
        <v>0</v>
      </c>
      <c r="B48" s="6" t="s">
        <v>1</v>
      </c>
      <c r="C48" s="7" t="s">
        <v>2</v>
      </c>
      <c r="D48" s="88" t="s">
        <v>74</v>
      </c>
      <c r="E48" s="86">
        <v>1</v>
      </c>
      <c r="F48" s="86">
        <v>2</v>
      </c>
      <c r="G48" s="86">
        <v>3</v>
      </c>
      <c r="H48" s="86">
        <v>4</v>
      </c>
      <c r="I48" s="86">
        <v>5</v>
      </c>
      <c r="J48" s="86">
        <v>6</v>
      </c>
      <c r="K48" s="86">
        <v>7</v>
      </c>
      <c r="L48" s="86">
        <v>8</v>
      </c>
      <c r="M48" s="86">
        <v>9</v>
      </c>
      <c r="N48" s="86">
        <v>10</v>
      </c>
      <c r="O48" s="88" t="s">
        <v>75</v>
      </c>
      <c r="P48" s="88" t="s">
        <v>76</v>
      </c>
    </row>
    <row r="49" spans="1:16" s="9" customFormat="1" ht="12.75">
      <c r="A49" s="107">
        <v>1</v>
      </c>
      <c r="B49" s="4" t="s">
        <v>57</v>
      </c>
      <c r="C49" s="4" t="s">
        <v>21</v>
      </c>
      <c r="D49" s="101">
        <f>IF(VLOOKUP($B49,Gesamt!$B$8:$J$95,9,FALSE)=0,"",VLOOKUP($B49,Gesamt!$B$8:$J$95,9,FALSE))</f>
        <v>189</v>
      </c>
      <c r="E49" s="70">
        <v>10</v>
      </c>
      <c r="F49" s="70">
        <v>9.1</v>
      </c>
      <c r="G49" s="70">
        <v>9.5</v>
      </c>
      <c r="H49" s="70">
        <v>10.1</v>
      </c>
      <c r="I49" s="70">
        <v>10</v>
      </c>
      <c r="J49" s="70">
        <v>10.6</v>
      </c>
      <c r="K49" s="70">
        <v>10.5</v>
      </c>
      <c r="L49" s="70">
        <v>10.8</v>
      </c>
      <c r="M49" s="70">
        <v>10.1</v>
      </c>
      <c r="N49" s="70">
        <v>9.4</v>
      </c>
      <c r="O49" s="87">
        <f>SUM(E49:N49)</f>
        <v>100.10000000000001</v>
      </c>
      <c r="P49" s="127">
        <f>O49+D49</f>
        <v>289.1</v>
      </c>
    </row>
    <row r="50" spans="1:16" ht="15">
      <c r="A50" s="107">
        <v>2</v>
      </c>
      <c r="B50" s="4" t="s">
        <v>73</v>
      </c>
      <c r="C50" s="4" t="s">
        <v>31</v>
      </c>
      <c r="D50" s="101">
        <f>IF(VLOOKUP($B50,Gesamt!$B$8:$J$95,9,FALSE)=0,"",VLOOKUP($B50,Gesamt!$B$8:$J$95,9,FALSE))</f>
        <v>172</v>
      </c>
      <c r="E50" s="71">
        <v>7.1</v>
      </c>
      <c r="F50" s="71">
        <v>9.1</v>
      </c>
      <c r="G50" s="71">
        <v>8.7</v>
      </c>
      <c r="H50" s="71">
        <v>9.5</v>
      </c>
      <c r="I50" s="71">
        <v>8.9</v>
      </c>
      <c r="J50" s="71">
        <v>9.7</v>
      </c>
      <c r="K50" s="71">
        <v>9.5</v>
      </c>
      <c r="L50" s="71">
        <v>9.3</v>
      </c>
      <c r="M50" s="71">
        <v>8.3</v>
      </c>
      <c r="N50" s="71">
        <v>7.7</v>
      </c>
      <c r="O50" s="87">
        <f>SUM(E50:N50)</f>
        <v>87.8</v>
      </c>
      <c r="P50" s="127">
        <f>O50+D50</f>
        <v>259.8</v>
      </c>
    </row>
    <row r="51" spans="1:16" ht="15">
      <c r="A51" s="107">
        <v>3</v>
      </c>
      <c r="B51" s="4" t="s">
        <v>13</v>
      </c>
      <c r="C51" s="4" t="s">
        <v>12</v>
      </c>
      <c r="D51" s="101">
        <f>IF(VLOOKUP($B51,Gesamt!$B$8:$J$95,9,FALSE)=0,"",VLOOKUP($B51,Gesamt!$B$8:$J$95,9,FALSE))</f>
        <v>165</v>
      </c>
      <c r="E51" s="71">
        <v>5.7</v>
      </c>
      <c r="F51" s="71">
        <v>9.3</v>
      </c>
      <c r="G51" s="71">
        <v>8.8</v>
      </c>
      <c r="H51" s="71">
        <v>9.4</v>
      </c>
      <c r="I51" s="71">
        <v>7</v>
      </c>
      <c r="J51" s="71">
        <v>7.5</v>
      </c>
      <c r="K51" s="71">
        <v>9.8</v>
      </c>
      <c r="L51" s="71">
        <v>8.7</v>
      </c>
      <c r="M51" s="71">
        <v>10</v>
      </c>
      <c r="N51" s="71">
        <v>9.8</v>
      </c>
      <c r="O51" s="87">
        <f>SUM(E51:N51)</f>
        <v>86</v>
      </c>
      <c r="P51" s="127">
        <f>O51+D51</f>
        <v>251</v>
      </c>
    </row>
    <row r="52" spans="1:16" ht="15">
      <c r="A52" s="107">
        <v>4</v>
      </c>
      <c r="B52" s="4" t="s">
        <v>162</v>
      </c>
      <c r="C52" s="4" t="s">
        <v>31</v>
      </c>
      <c r="D52" s="101">
        <f>IF(VLOOKUP($B52,Gesamt!$B$8:$J$95,9,FALSE)=0,"",VLOOKUP($B52,Gesamt!$B$8:$J$95,9,FALSE))</f>
        <v>155</v>
      </c>
      <c r="E52" s="71" t="s">
        <v>6</v>
      </c>
      <c r="F52" s="71" t="s">
        <v>6</v>
      </c>
      <c r="G52" s="71"/>
      <c r="H52" s="71"/>
      <c r="I52" s="71"/>
      <c r="J52" s="71" t="s">
        <v>6</v>
      </c>
      <c r="K52" s="71"/>
      <c r="L52" s="71"/>
      <c r="M52" s="71"/>
      <c r="N52" s="71"/>
      <c r="O52" s="87">
        <f>SUM(E52:N52)</f>
        <v>0</v>
      </c>
      <c r="P52" s="87">
        <f>O52+D52</f>
        <v>155</v>
      </c>
    </row>
    <row r="53" ht="15.75" thickBot="1"/>
    <row r="54" spans="1:16" ht="16.5" customHeight="1">
      <c r="A54" s="144" t="s">
        <v>25</v>
      </c>
      <c r="B54" s="145"/>
      <c r="C54" s="146"/>
      <c r="D54" s="74"/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14"/>
      <c r="P54" s="14"/>
    </row>
    <row r="55" spans="1:16" ht="16.5" thickBot="1">
      <c r="A55" s="147"/>
      <c r="B55" s="148"/>
      <c r="C55" s="149"/>
      <c r="D55" s="74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14"/>
      <c r="P55" s="14"/>
    </row>
    <row r="56" spans="1:16" s="8" customFormat="1" ht="34.5" thickBot="1">
      <c r="A56" s="3" t="s">
        <v>0</v>
      </c>
      <c r="B56" s="6" t="s">
        <v>1</v>
      </c>
      <c r="C56" s="7" t="s">
        <v>2</v>
      </c>
      <c r="D56" s="88" t="s">
        <v>74</v>
      </c>
      <c r="E56" s="86">
        <v>1</v>
      </c>
      <c r="F56" s="86">
        <v>2</v>
      </c>
      <c r="G56" s="86">
        <v>3</v>
      </c>
      <c r="H56" s="86">
        <v>4</v>
      </c>
      <c r="I56" s="86">
        <v>5</v>
      </c>
      <c r="J56" s="86">
        <v>6</v>
      </c>
      <c r="K56" s="86">
        <v>7</v>
      </c>
      <c r="L56" s="86">
        <v>8</v>
      </c>
      <c r="M56" s="86">
        <v>9</v>
      </c>
      <c r="N56" s="86">
        <v>10</v>
      </c>
      <c r="O56" s="88" t="s">
        <v>75</v>
      </c>
      <c r="P56" s="88" t="s">
        <v>76</v>
      </c>
    </row>
    <row r="57" spans="1:16" s="9" customFormat="1" ht="12.75">
      <c r="A57" s="107">
        <v>1</v>
      </c>
      <c r="B57" s="4" t="s">
        <v>56</v>
      </c>
      <c r="C57" s="4" t="s">
        <v>12</v>
      </c>
      <c r="D57" s="101">
        <f>IF(VLOOKUP($B57,Gesamt!$B$8:$J$95,9,FALSE)=0,"",VLOOKUP($B57,Gesamt!$B$8:$J$95,9,FALSE))</f>
        <v>182.33333333333334</v>
      </c>
      <c r="E57" s="70">
        <v>10.4</v>
      </c>
      <c r="F57" s="70">
        <v>9.4</v>
      </c>
      <c r="G57" s="70">
        <v>8.2</v>
      </c>
      <c r="H57" s="70">
        <v>8.8</v>
      </c>
      <c r="I57" s="70">
        <v>10</v>
      </c>
      <c r="J57" s="70">
        <v>10.5</v>
      </c>
      <c r="K57" s="70">
        <v>10.5</v>
      </c>
      <c r="L57" s="70">
        <v>10.7</v>
      </c>
      <c r="M57" s="70">
        <v>7.6</v>
      </c>
      <c r="N57" s="70">
        <v>9.2</v>
      </c>
      <c r="O57" s="87">
        <f>SUM(E57:N57)</f>
        <v>95.3</v>
      </c>
      <c r="P57" s="127">
        <f>O57+D57</f>
        <v>277.6333333333333</v>
      </c>
    </row>
    <row r="58" spans="1:16" ht="15">
      <c r="A58" s="107">
        <v>2</v>
      </c>
      <c r="B58" s="4" t="s">
        <v>158</v>
      </c>
      <c r="C58" s="4" t="s">
        <v>103</v>
      </c>
      <c r="D58" s="101">
        <f>IF(VLOOKUP($B58,Gesamt!$B$8:$J$95,9,FALSE)=0,"",VLOOKUP($B58,Gesamt!$B$8:$J$95,9,FALSE))</f>
        <v>177</v>
      </c>
      <c r="E58" s="71">
        <v>9.1</v>
      </c>
      <c r="F58" s="71">
        <v>9.6</v>
      </c>
      <c r="G58" s="71">
        <v>8.9</v>
      </c>
      <c r="H58" s="71">
        <v>9.8</v>
      </c>
      <c r="I58" s="71">
        <v>8.5</v>
      </c>
      <c r="J58" s="71">
        <v>10.2</v>
      </c>
      <c r="K58" s="71">
        <v>9.8</v>
      </c>
      <c r="L58" s="71">
        <v>9.1</v>
      </c>
      <c r="M58" s="71">
        <v>10.8</v>
      </c>
      <c r="N58" s="71">
        <v>8.8</v>
      </c>
      <c r="O58" s="87">
        <f>SUM(E58:N58)</f>
        <v>94.6</v>
      </c>
      <c r="P58" s="127">
        <f>O58+D58</f>
        <v>271.6</v>
      </c>
    </row>
    <row r="59" spans="13:14" ht="9" customHeight="1" thickBot="1">
      <c r="M59" s="76"/>
      <c r="N59" s="76"/>
    </row>
    <row r="60" spans="1:16" ht="16.5" customHeight="1" thickBot="1">
      <c r="A60" s="156" t="s">
        <v>28</v>
      </c>
      <c r="B60" s="156"/>
      <c r="C60" s="156"/>
      <c r="D60" s="77"/>
      <c r="E60" s="77"/>
      <c r="F60" s="78"/>
      <c r="G60" s="78"/>
      <c r="H60" s="78"/>
      <c r="I60" s="78"/>
      <c r="J60" s="78"/>
      <c r="K60" s="78"/>
      <c r="L60" s="78"/>
      <c r="M60" s="79"/>
      <c r="N60" s="79"/>
      <c r="O60" s="16"/>
      <c r="P60" s="16"/>
    </row>
    <row r="61" spans="1:16" ht="16.5" thickBot="1">
      <c r="A61" s="156"/>
      <c r="B61" s="156"/>
      <c r="C61" s="156"/>
      <c r="D61" s="77"/>
      <c r="E61" s="77"/>
      <c r="F61" s="78"/>
      <c r="G61" s="78"/>
      <c r="H61" s="78"/>
      <c r="I61" s="78"/>
      <c r="J61" s="78"/>
      <c r="K61" s="78"/>
      <c r="L61" s="78"/>
      <c r="M61" s="79"/>
      <c r="N61" s="79"/>
      <c r="O61" s="16"/>
      <c r="P61" s="16"/>
    </row>
    <row r="62" spans="1:16" s="8" customFormat="1" ht="34.5" thickBot="1">
      <c r="A62" s="3" t="s">
        <v>0</v>
      </c>
      <c r="B62" s="6" t="s">
        <v>1</v>
      </c>
      <c r="C62" s="7" t="s">
        <v>2</v>
      </c>
      <c r="D62" s="88" t="s">
        <v>74</v>
      </c>
      <c r="E62" s="86">
        <v>1</v>
      </c>
      <c r="F62" s="86">
        <v>2</v>
      </c>
      <c r="G62" s="86">
        <v>3</v>
      </c>
      <c r="H62" s="86">
        <v>4</v>
      </c>
      <c r="I62" s="86">
        <v>5</v>
      </c>
      <c r="J62" s="86">
        <v>6</v>
      </c>
      <c r="K62" s="86">
        <v>7</v>
      </c>
      <c r="L62" s="86">
        <v>8</v>
      </c>
      <c r="M62" s="86">
        <v>9</v>
      </c>
      <c r="N62" s="86">
        <v>10</v>
      </c>
      <c r="O62" s="88" t="s">
        <v>75</v>
      </c>
      <c r="P62" s="88" t="s">
        <v>76</v>
      </c>
    </row>
    <row r="63" spans="1:16" s="9" customFormat="1" ht="13.5" customHeight="1">
      <c r="A63" s="107" t="s">
        <v>15</v>
      </c>
      <c r="B63" s="4" t="s">
        <v>27</v>
      </c>
      <c r="C63" s="4" t="s">
        <v>21</v>
      </c>
      <c r="D63" s="101">
        <f>IF(VLOOKUP($B63,Gesamt!$B$8:$J$95,9,FALSE)=0,"",VLOOKUP($B63,Gesamt!$B$8:$J$95,9,FALSE))</f>
        <v>368.6666666666667</v>
      </c>
      <c r="E63" s="70">
        <v>9.6</v>
      </c>
      <c r="F63" s="70">
        <v>10.4</v>
      </c>
      <c r="G63" s="70">
        <v>9.5</v>
      </c>
      <c r="H63" s="70">
        <v>10.4</v>
      </c>
      <c r="I63" s="70">
        <v>10</v>
      </c>
      <c r="J63" s="70">
        <v>9.2</v>
      </c>
      <c r="K63" s="70">
        <v>8.5</v>
      </c>
      <c r="L63" s="70">
        <v>10.5</v>
      </c>
      <c r="M63" s="70">
        <v>10.1</v>
      </c>
      <c r="N63" s="70">
        <v>9.8</v>
      </c>
      <c r="O63" s="87">
        <f>SUM(E63:N63)</f>
        <v>97.99999999999999</v>
      </c>
      <c r="P63" s="127">
        <f>O63+D63</f>
        <v>466.6666666666667</v>
      </c>
    </row>
    <row r="64" spans="1:16" ht="9" customHeight="1" thickBot="1">
      <c r="A64" s="15"/>
      <c r="B64" s="15"/>
      <c r="C64" s="15"/>
      <c r="D64" s="77"/>
      <c r="E64" s="77"/>
      <c r="F64" s="78"/>
      <c r="G64" s="78"/>
      <c r="H64" s="78"/>
      <c r="I64" s="78"/>
      <c r="J64" s="78"/>
      <c r="K64" s="78"/>
      <c r="L64" s="78"/>
      <c r="M64" s="79"/>
      <c r="N64" s="79"/>
      <c r="O64" s="16"/>
      <c r="P64" s="16"/>
    </row>
    <row r="65" spans="1:16" ht="16.5" customHeight="1" thickBot="1">
      <c r="A65" s="156" t="s">
        <v>29</v>
      </c>
      <c r="B65" s="156"/>
      <c r="C65" s="156"/>
      <c r="D65" s="77"/>
      <c r="E65" s="77"/>
      <c r="F65" s="78"/>
      <c r="G65" s="78"/>
      <c r="H65" s="78"/>
      <c r="I65" s="78"/>
      <c r="J65" s="78"/>
      <c r="K65" s="78"/>
      <c r="L65" s="78"/>
      <c r="M65" s="79"/>
      <c r="N65" s="79"/>
      <c r="O65" s="16"/>
      <c r="P65" s="16"/>
    </row>
    <row r="66" spans="1:16" ht="16.5" thickBot="1">
      <c r="A66" s="156"/>
      <c r="B66" s="156"/>
      <c r="C66" s="156"/>
      <c r="D66" s="77"/>
      <c r="E66" s="77"/>
      <c r="F66" s="78"/>
      <c r="G66" s="78"/>
      <c r="H66" s="78"/>
      <c r="I66" s="78"/>
      <c r="J66" s="78"/>
      <c r="K66" s="78"/>
      <c r="L66" s="78"/>
      <c r="M66" s="79"/>
      <c r="N66" s="79"/>
      <c r="O66" s="16"/>
      <c r="P66" s="16"/>
    </row>
    <row r="67" spans="1:16" s="8" customFormat="1" ht="34.5" thickBot="1">
      <c r="A67" s="3" t="s">
        <v>0</v>
      </c>
      <c r="B67" s="6" t="s">
        <v>1</v>
      </c>
      <c r="C67" s="7" t="s">
        <v>2</v>
      </c>
      <c r="D67" s="88" t="s">
        <v>74</v>
      </c>
      <c r="E67" s="86">
        <v>1</v>
      </c>
      <c r="F67" s="86">
        <v>2</v>
      </c>
      <c r="G67" s="86">
        <v>3</v>
      </c>
      <c r="H67" s="86">
        <v>4</v>
      </c>
      <c r="I67" s="86">
        <v>5</v>
      </c>
      <c r="J67" s="86">
        <v>6</v>
      </c>
      <c r="K67" s="86">
        <v>7</v>
      </c>
      <c r="L67" s="86">
        <v>8</v>
      </c>
      <c r="M67" s="86">
        <v>9</v>
      </c>
      <c r="N67" s="86">
        <v>10</v>
      </c>
      <c r="O67" s="88" t="s">
        <v>75</v>
      </c>
      <c r="P67" s="88" t="s">
        <v>76</v>
      </c>
    </row>
    <row r="68" spans="1:16" s="9" customFormat="1" ht="13.5" customHeight="1">
      <c r="A68" s="107" t="s">
        <v>15</v>
      </c>
      <c r="B68" s="4" t="s">
        <v>58</v>
      </c>
      <c r="C68" s="4" t="s">
        <v>9</v>
      </c>
      <c r="D68" s="101">
        <f>IF(VLOOKUP($B68,Gesamt!$B$8:$J$95,9,FALSE)=0,"",VLOOKUP($B68,Gesamt!$B$8:$J$95,9,FALSE))</f>
        <v>384</v>
      </c>
      <c r="E68" s="70">
        <v>9.4</v>
      </c>
      <c r="F68" s="70">
        <v>9.4</v>
      </c>
      <c r="G68" s="70">
        <v>9.4</v>
      </c>
      <c r="H68" s="70">
        <v>9.4</v>
      </c>
      <c r="I68" s="70">
        <v>9.4</v>
      </c>
      <c r="J68" s="70">
        <v>9.4</v>
      </c>
      <c r="K68" s="70">
        <v>9.4</v>
      </c>
      <c r="L68" s="70">
        <v>9.4</v>
      </c>
      <c r="M68" s="70">
        <v>9.4</v>
      </c>
      <c r="N68" s="70">
        <v>9.4</v>
      </c>
      <c r="O68" s="87">
        <f>SUM(E68:N68)</f>
        <v>94.00000000000001</v>
      </c>
      <c r="P68" s="127">
        <f>O68+D68</f>
        <v>478</v>
      </c>
    </row>
    <row r="69" spans="1:16" ht="13.5" customHeight="1">
      <c r="A69" s="107" t="s">
        <v>17</v>
      </c>
      <c r="B69" s="4" t="s">
        <v>124</v>
      </c>
      <c r="C69" s="4" t="s">
        <v>31</v>
      </c>
      <c r="D69" s="101">
        <f>IF(VLOOKUP($B69,Gesamt!$B$8:$J$95,9,FALSE)=0,"",VLOOKUP($B69,Gesamt!$B$8:$J$95,9,FALSE))</f>
        <v>369.6666666666667</v>
      </c>
      <c r="E69" s="71">
        <v>10.1</v>
      </c>
      <c r="F69" s="71">
        <v>10.1</v>
      </c>
      <c r="G69" s="71">
        <v>9.2</v>
      </c>
      <c r="H69" s="71">
        <v>10.4</v>
      </c>
      <c r="I69" s="71">
        <v>8.2</v>
      </c>
      <c r="J69" s="71">
        <v>10.3</v>
      </c>
      <c r="K69" s="71">
        <v>10.6</v>
      </c>
      <c r="L69" s="71">
        <v>10.1</v>
      </c>
      <c r="M69" s="71">
        <v>10.1</v>
      </c>
      <c r="N69" s="71">
        <v>9.5</v>
      </c>
      <c r="O69" s="87">
        <f>SUM(E69:N69)</f>
        <v>98.59999999999998</v>
      </c>
      <c r="P69" s="127">
        <f>O69+D69</f>
        <v>468.26666666666665</v>
      </c>
    </row>
    <row r="70" spans="1:16" ht="13.5" customHeight="1" thickBot="1">
      <c r="A70" s="17"/>
      <c r="B70" s="18"/>
      <c r="C70" s="18"/>
      <c r="D70" s="89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87"/>
      <c r="P70" s="87"/>
    </row>
    <row r="71" spans="1:16" ht="13.5" customHeight="1">
      <c r="A71" s="150" t="s">
        <v>84</v>
      </c>
      <c r="B71" s="151"/>
      <c r="C71" s="152"/>
      <c r="D71" s="9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ht="13.5" customHeight="1" thickBot="1">
      <c r="A72" s="153"/>
      <c r="B72" s="154"/>
      <c r="C72" s="155"/>
      <c r="D72" s="9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s="8" customFormat="1" ht="34.5" thickBot="1">
      <c r="A73" s="3" t="s">
        <v>0</v>
      </c>
      <c r="B73" s="6" t="s">
        <v>1</v>
      </c>
      <c r="C73" s="7" t="s">
        <v>2</v>
      </c>
      <c r="D73" s="88" t="s">
        <v>74</v>
      </c>
      <c r="E73" s="86">
        <v>1</v>
      </c>
      <c r="F73" s="86">
        <v>2</v>
      </c>
      <c r="G73" s="86">
        <v>3</v>
      </c>
      <c r="H73" s="86">
        <v>4</v>
      </c>
      <c r="I73" s="86">
        <v>5</v>
      </c>
      <c r="J73" s="86">
        <v>6</v>
      </c>
      <c r="K73" s="86">
        <v>7</v>
      </c>
      <c r="L73" s="86">
        <v>8</v>
      </c>
      <c r="M73" s="86">
        <v>9</v>
      </c>
      <c r="N73" s="86">
        <v>10</v>
      </c>
      <c r="O73" s="88" t="s">
        <v>75</v>
      </c>
      <c r="P73" s="88" t="s">
        <v>76</v>
      </c>
    </row>
    <row r="74" spans="1:16" ht="13.5" customHeight="1">
      <c r="A74" s="107" t="s">
        <v>15</v>
      </c>
      <c r="B74" s="4" t="s">
        <v>60</v>
      </c>
      <c r="C74" s="4" t="s">
        <v>9</v>
      </c>
      <c r="D74" s="101">
        <f>IF(VLOOKUP($B74,Gesamt!$B$8:$J$95,9,FALSE)=0,"",VLOOKUP($B74,Gesamt!$B$8:$J$95,9,FALSE))</f>
        <v>384.3333333333333</v>
      </c>
      <c r="E74" s="71">
        <v>9.9</v>
      </c>
      <c r="F74" s="71">
        <v>9.5</v>
      </c>
      <c r="G74" s="71">
        <v>9.9</v>
      </c>
      <c r="H74" s="71">
        <v>10.2</v>
      </c>
      <c r="I74" s="71">
        <v>9.8</v>
      </c>
      <c r="J74" s="71">
        <v>10.6</v>
      </c>
      <c r="K74" s="71">
        <v>10</v>
      </c>
      <c r="L74" s="71">
        <v>9.8</v>
      </c>
      <c r="M74" s="71">
        <v>8.9</v>
      </c>
      <c r="N74" s="71">
        <v>10</v>
      </c>
      <c r="O74" s="87">
        <f>SUM(E74:N74)</f>
        <v>98.60000000000001</v>
      </c>
      <c r="P74" s="127">
        <f>O74+D74</f>
        <v>482.93333333333334</v>
      </c>
    </row>
    <row r="75" spans="1:16" ht="13.5" customHeight="1">
      <c r="A75" s="109">
        <v>2</v>
      </c>
      <c r="B75" s="4" t="s">
        <v>61</v>
      </c>
      <c r="C75" s="4" t="s">
        <v>9</v>
      </c>
      <c r="D75" s="101">
        <f>IF(VLOOKUP($B75,Gesamt!$B$8:$J$95,9,FALSE)=0,"",VLOOKUP($B75,Gesamt!$B$8:$J$95,9,FALSE))</f>
        <v>371</v>
      </c>
      <c r="E75" s="71" t="s">
        <v>6</v>
      </c>
      <c r="F75" s="71" t="s">
        <v>6</v>
      </c>
      <c r="G75" s="71"/>
      <c r="H75" s="71"/>
      <c r="I75" s="71"/>
      <c r="J75" s="71" t="s">
        <v>6</v>
      </c>
      <c r="K75" s="71"/>
      <c r="L75" s="71"/>
      <c r="M75" s="71"/>
      <c r="N75" s="71"/>
      <c r="O75" s="87">
        <f>SUM(E75:N75)</f>
        <v>0</v>
      </c>
      <c r="P75" s="87">
        <f>O75+D75</f>
        <v>371</v>
      </c>
    </row>
    <row r="76" spans="1:16" ht="13.5" customHeight="1" thickBot="1">
      <c r="A76" s="17"/>
      <c r="B76" s="18"/>
      <c r="C76" s="18"/>
      <c r="D76" s="91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ht="16.5" customHeight="1">
      <c r="A77" s="150" t="s">
        <v>32</v>
      </c>
      <c r="B77" s="151"/>
      <c r="C77" s="152"/>
      <c r="D77" s="90"/>
      <c r="E77" s="80"/>
      <c r="F77" s="80"/>
      <c r="G77" s="80"/>
      <c r="H77" s="80"/>
      <c r="I77" s="80"/>
      <c r="J77" s="80"/>
      <c r="K77" s="80"/>
      <c r="L77" s="80"/>
      <c r="M77" s="81"/>
      <c r="N77" s="81"/>
      <c r="O77" s="20"/>
      <c r="P77" s="20"/>
    </row>
    <row r="78" spans="1:16" ht="16.5" thickBot="1">
      <c r="A78" s="153"/>
      <c r="B78" s="154"/>
      <c r="C78" s="155"/>
      <c r="D78" s="90"/>
      <c r="E78" s="80"/>
      <c r="F78" s="80"/>
      <c r="G78" s="80"/>
      <c r="H78" s="80"/>
      <c r="I78" s="80"/>
      <c r="J78" s="80"/>
      <c r="K78" s="80"/>
      <c r="L78" s="80"/>
      <c r="M78" s="81"/>
      <c r="N78" s="81"/>
      <c r="O78" s="20"/>
      <c r="P78" s="20"/>
    </row>
    <row r="79" spans="1:16" s="8" customFormat="1" ht="34.5" thickBot="1">
      <c r="A79" s="3" t="s">
        <v>0</v>
      </c>
      <c r="B79" s="6" t="s">
        <v>1</v>
      </c>
      <c r="C79" s="7" t="s">
        <v>2</v>
      </c>
      <c r="D79" s="88" t="s">
        <v>74</v>
      </c>
      <c r="E79" s="86">
        <v>1</v>
      </c>
      <c r="F79" s="86">
        <v>2</v>
      </c>
      <c r="G79" s="86">
        <v>3</v>
      </c>
      <c r="H79" s="86">
        <v>4</v>
      </c>
      <c r="I79" s="86">
        <v>5</v>
      </c>
      <c r="J79" s="86">
        <v>6</v>
      </c>
      <c r="K79" s="86">
        <v>7</v>
      </c>
      <c r="L79" s="86">
        <v>8</v>
      </c>
      <c r="M79" s="86">
        <v>9</v>
      </c>
      <c r="N79" s="86"/>
      <c r="O79" s="88" t="s">
        <v>75</v>
      </c>
      <c r="P79" s="88" t="s">
        <v>76</v>
      </c>
    </row>
    <row r="80" spans="1:16" s="9" customFormat="1" ht="13.5" customHeight="1">
      <c r="A80" s="107" t="s">
        <v>15</v>
      </c>
      <c r="B80" s="4" t="s">
        <v>64</v>
      </c>
      <c r="C80" s="4" t="s">
        <v>9</v>
      </c>
      <c r="D80" s="101">
        <f>IF(VLOOKUP($B80,Gesamt!$B$8:$J$95,9,FALSE)=0,"",VLOOKUP($B80,Gesamt!$B$8:$J$95,9,FALSE))</f>
        <v>386</v>
      </c>
      <c r="E80" s="71">
        <v>10.6</v>
      </c>
      <c r="F80" s="71">
        <v>9.3</v>
      </c>
      <c r="G80" s="71">
        <v>9.9</v>
      </c>
      <c r="H80" s="71">
        <v>9.1</v>
      </c>
      <c r="I80" s="71">
        <v>10.3</v>
      </c>
      <c r="J80" s="71">
        <v>8.9</v>
      </c>
      <c r="K80" s="71">
        <v>7.7</v>
      </c>
      <c r="L80" s="71">
        <v>9.6</v>
      </c>
      <c r="M80" s="71">
        <v>10.5</v>
      </c>
      <c r="N80" s="71">
        <v>10.3</v>
      </c>
      <c r="O80" s="87">
        <f>SUM(E80:N80)</f>
        <v>96.19999999999999</v>
      </c>
      <c r="P80" s="127">
        <f>O80+D80</f>
        <v>482.2</v>
      </c>
    </row>
    <row r="81" spans="1:16" s="9" customFormat="1" ht="13.5" customHeight="1">
      <c r="A81" s="107" t="s">
        <v>17</v>
      </c>
      <c r="B81" s="4" t="s">
        <v>98</v>
      </c>
      <c r="C81" s="4" t="s">
        <v>31</v>
      </c>
      <c r="D81" s="101">
        <f>IF(VLOOKUP($B81,Gesamt!$B$8:$J$95,9,FALSE)=0,"",VLOOKUP($B81,Gesamt!$B$8:$J$95,9,FALSE))</f>
        <v>378.3333333333333</v>
      </c>
      <c r="E81" s="71">
        <v>10.1</v>
      </c>
      <c r="F81" s="71">
        <v>10.3</v>
      </c>
      <c r="G81" s="71">
        <v>9.5</v>
      </c>
      <c r="H81" s="71">
        <v>9.5</v>
      </c>
      <c r="I81" s="71">
        <v>9.9</v>
      </c>
      <c r="J81" s="71">
        <v>9.9</v>
      </c>
      <c r="K81" s="71">
        <v>10.4</v>
      </c>
      <c r="L81" s="71">
        <v>9.9</v>
      </c>
      <c r="M81" s="71">
        <v>10</v>
      </c>
      <c r="N81" s="71">
        <v>10</v>
      </c>
      <c r="O81" s="87">
        <f>SUM(E81:N81)</f>
        <v>99.5</v>
      </c>
      <c r="P81" s="127">
        <f>O81+D81</f>
        <v>477.8333333333333</v>
      </c>
    </row>
    <row r="82" spans="1:16" s="9" customFormat="1" ht="13.5" customHeight="1">
      <c r="A82" s="107" t="s">
        <v>18</v>
      </c>
      <c r="B82" s="4" t="s">
        <v>125</v>
      </c>
      <c r="C82" s="4" t="s">
        <v>31</v>
      </c>
      <c r="D82" s="101">
        <f>IF(VLOOKUP($B82,Gesamt!$B$8:$J$95,9,FALSE)=0,"",VLOOKUP($B82,Gesamt!$B$8:$J$95,9,FALSE))</f>
        <v>370</v>
      </c>
      <c r="E82" s="71">
        <v>10</v>
      </c>
      <c r="F82" s="71">
        <v>9.1</v>
      </c>
      <c r="G82" s="71">
        <v>10.2</v>
      </c>
      <c r="H82" s="71">
        <v>9.3</v>
      </c>
      <c r="I82" s="71">
        <v>10.1</v>
      </c>
      <c r="J82" s="71">
        <v>9.6</v>
      </c>
      <c r="K82" s="71">
        <v>10.3</v>
      </c>
      <c r="L82" s="71">
        <v>10.6</v>
      </c>
      <c r="M82" s="71">
        <v>9.6</v>
      </c>
      <c r="N82" s="71">
        <v>10.6</v>
      </c>
      <c r="O82" s="87">
        <f>SUM(E82:N82)</f>
        <v>99.39999999999999</v>
      </c>
      <c r="P82" s="127">
        <f>O82+D82</f>
        <v>469.4</v>
      </c>
    </row>
    <row r="83" spans="1:16" ht="13.5" customHeight="1">
      <c r="A83" s="107" t="s">
        <v>30</v>
      </c>
      <c r="B83" s="4" t="s">
        <v>94</v>
      </c>
      <c r="C83" s="4" t="s">
        <v>31</v>
      </c>
      <c r="D83" s="101">
        <f>IF(VLOOKUP($B83,Gesamt!$B$8:$J$95,9,FALSE)=0,"",VLOOKUP($B83,Gesamt!$B$8:$J$95,9,FALSE))</f>
        <v>348</v>
      </c>
      <c r="E83" s="71" t="s">
        <v>6</v>
      </c>
      <c r="F83" s="71" t="s">
        <v>6</v>
      </c>
      <c r="G83" s="71"/>
      <c r="H83" s="71"/>
      <c r="I83" s="71"/>
      <c r="J83" s="71" t="s">
        <v>6</v>
      </c>
      <c r="K83" s="71"/>
      <c r="L83" s="71"/>
      <c r="M83" s="71"/>
      <c r="N83" s="71"/>
      <c r="O83" s="87">
        <f>SUM(E83:N83)</f>
        <v>0</v>
      </c>
      <c r="P83" s="87">
        <f>O83+D83</f>
        <v>348</v>
      </c>
    </row>
    <row r="84" spans="1:16" ht="13.5" customHeight="1">
      <c r="A84" s="25"/>
      <c r="B84" s="26"/>
      <c r="C84" s="26"/>
      <c r="D84" s="91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1:14" ht="13.5" customHeight="1">
      <c r="A85" s="128" t="s">
        <v>155</v>
      </c>
      <c r="B85" s="129"/>
      <c r="C85" s="130"/>
      <c r="D85" s="93"/>
      <c r="E85" s="93"/>
      <c r="F85" s="93"/>
      <c r="G85" s="93"/>
      <c r="H85" s="27"/>
      <c r="I85" s="94"/>
      <c r="J85" s="100"/>
      <c r="K85" s="55"/>
      <c r="L85" s="98"/>
      <c r="M85" s="10"/>
      <c r="N85"/>
    </row>
    <row r="86" spans="1:14" ht="13.5" customHeight="1" thickBot="1">
      <c r="A86" s="131"/>
      <c r="B86" s="132"/>
      <c r="C86" s="133"/>
      <c r="D86" s="93"/>
      <c r="E86" s="93"/>
      <c r="F86" s="93"/>
      <c r="G86" s="93"/>
      <c r="H86" s="27"/>
      <c r="I86" s="94"/>
      <c r="J86" s="100"/>
      <c r="K86" s="55"/>
      <c r="L86" s="98"/>
      <c r="M86" s="10"/>
      <c r="N86"/>
    </row>
    <row r="87" spans="1:16" s="8" customFormat="1" ht="22.5" customHeight="1" thickBot="1">
      <c r="A87" s="103" t="s">
        <v>0</v>
      </c>
      <c r="B87" s="104" t="s">
        <v>1</v>
      </c>
      <c r="C87" s="105" t="s">
        <v>2</v>
      </c>
      <c r="D87" s="88" t="s">
        <v>74</v>
      </c>
      <c r="E87" s="86">
        <v>1</v>
      </c>
      <c r="F87" s="86">
        <v>2</v>
      </c>
      <c r="G87" s="86">
        <v>3</v>
      </c>
      <c r="H87" s="86">
        <v>4</v>
      </c>
      <c r="I87" s="86">
        <v>5</v>
      </c>
      <c r="J87" s="86">
        <v>6</v>
      </c>
      <c r="K87" s="86">
        <v>7</v>
      </c>
      <c r="L87" s="86">
        <v>8</v>
      </c>
      <c r="M87" s="86">
        <v>9</v>
      </c>
      <c r="N87" s="86">
        <v>10</v>
      </c>
      <c r="O87" s="88" t="s">
        <v>75</v>
      </c>
      <c r="P87" s="88" t="s">
        <v>76</v>
      </c>
    </row>
    <row r="88" spans="1:16" s="9" customFormat="1" ht="14.25" customHeight="1">
      <c r="A88" s="107" t="s">
        <v>15</v>
      </c>
      <c r="B88" s="4" t="s">
        <v>55</v>
      </c>
      <c r="C88" s="4" t="s">
        <v>9</v>
      </c>
      <c r="D88" s="101">
        <f>IF(VLOOKUP($B88,Gesamt!$B$8:$J$95,9,FALSE)=0,"",VLOOKUP($B88,Gesamt!$B$8:$J$95,9,FALSE))</f>
        <v>154.33333333333334</v>
      </c>
      <c r="E88" s="71">
        <v>9.1</v>
      </c>
      <c r="F88" s="71">
        <v>6.6</v>
      </c>
      <c r="G88" s="71">
        <v>8.5</v>
      </c>
      <c r="H88" s="71">
        <v>8.5</v>
      </c>
      <c r="I88" s="71">
        <v>8.9</v>
      </c>
      <c r="J88" s="71">
        <v>5.4</v>
      </c>
      <c r="K88" s="71">
        <v>9.2</v>
      </c>
      <c r="L88" s="71">
        <v>8.9</v>
      </c>
      <c r="M88" s="71">
        <v>8.3</v>
      </c>
      <c r="N88" s="71">
        <v>8.3</v>
      </c>
      <c r="O88" s="87">
        <f>SUM(E88:N88)</f>
        <v>81.7</v>
      </c>
      <c r="P88" s="127">
        <f>O88+D88</f>
        <v>236.03333333333336</v>
      </c>
    </row>
    <row r="89" spans="1:16" ht="9" customHeight="1">
      <c r="A89" s="15"/>
      <c r="B89" s="15"/>
      <c r="C89" s="15"/>
      <c r="D89" s="89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87"/>
      <c r="P89" s="87"/>
    </row>
    <row r="90" spans="1:14" ht="13.5" customHeight="1">
      <c r="A90" s="128" t="s">
        <v>156</v>
      </c>
      <c r="B90" s="129"/>
      <c r="C90" s="130"/>
      <c r="D90" s="93"/>
      <c r="E90" s="93"/>
      <c r="F90" s="93"/>
      <c r="G90" s="93"/>
      <c r="H90" s="27"/>
      <c r="I90" s="94"/>
      <c r="J90" s="100"/>
      <c r="K90" s="55"/>
      <c r="L90" s="98"/>
      <c r="M90" s="10"/>
      <c r="N90"/>
    </row>
    <row r="91" spans="1:14" ht="13.5" customHeight="1" thickBot="1">
      <c r="A91" s="131"/>
      <c r="B91" s="132"/>
      <c r="C91" s="133"/>
      <c r="D91" s="93"/>
      <c r="E91" s="93"/>
      <c r="F91" s="93"/>
      <c r="G91" s="93"/>
      <c r="H91" s="27"/>
      <c r="I91" s="94"/>
      <c r="J91" s="100"/>
      <c r="K91" s="55"/>
      <c r="L91" s="98"/>
      <c r="M91" s="10"/>
      <c r="N91"/>
    </row>
    <row r="92" spans="1:16" s="8" customFormat="1" ht="22.5" customHeight="1" thickBot="1">
      <c r="A92" s="103" t="s">
        <v>0</v>
      </c>
      <c r="B92" s="104" t="s">
        <v>1</v>
      </c>
      <c r="C92" s="105" t="s">
        <v>2</v>
      </c>
      <c r="D92" s="88" t="s">
        <v>74</v>
      </c>
      <c r="E92" s="86">
        <v>1</v>
      </c>
      <c r="F92" s="86">
        <v>2</v>
      </c>
      <c r="G92" s="86">
        <v>3</v>
      </c>
      <c r="H92" s="86">
        <v>7</v>
      </c>
      <c r="I92" s="86"/>
      <c r="J92" s="86"/>
      <c r="K92" s="86">
        <v>7</v>
      </c>
      <c r="L92" s="86">
        <v>8</v>
      </c>
      <c r="M92" s="86">
        <v>9</v>
      </c>
      <c r="N92" s="86"/>
      <c r="O92" s="88" t="s">
        <v>75</v>
      </c>
      <c r="P92" s="88" t="s">
        <v>76</v>
      </c>
    </row>
    <row r="93" spans="1:16" s="9" customFormat="1" ht="14.25" customHeight="1">
      <c r="A93" s="107" t="s">
        <v>15</v>
      </c>
      <c r="B93" s="4" t="s">
        <v>126</v>
      </c>
      <c r="C93" s="4" t="s">
        <v>9</v>
      </c>
      <c r="D93" s="101">
        <f>IF(VLOOKUP($B93,Gesamt!$B$8:$J$95,9,FALSE)=0,"",VLOOKUP($B93,Gesamt!$B$8:$J$95,9,FALSE))</f>
        <v>299.6666666666667</v>
      </c>
      <c r="E93" s="71">
        <v>7.6</v>
      </c>
      <c r="F93" s="71">
        <v>8.8</v>
      </c>
      <c r="G93" s="71">
        <v>9.4</v>
      </c>
      <c r="H93" s="71">
        <v>8.3</v>
      </c>
      <c r="I93" s="71">
        <v>8.5</v>
      </c>
      <c r="J93" s="71">
        <v>6.5</v>
      </c>
      <c r="K93" s="71">
        <v>7.8</v>
      </c>
      <c r="L93" s="71">
        <v>9.7</v>
      </c>
      <c r="M93" s="71">
        <v>7</v>
      </c>
      <c r="N93" s="71">
        <v>9.6</v>
      </c>
      <c r="O93" s="87">
        <f>SUM(E93:N93)</f>
        <v>83.19999999999999</v>
      </c>
      <c r="P93" s="127">
        <f>O93+D93</f>
        <v>382.8666666666667</v>
      </c>
    </row>
    <row r="94" spans="1:16" ht="14.25" customHeight="1">
      <c r="A94" s="107">
        <v>2</v>
      </c>
      <c r="B94" s="4" t="s">
        <v>23</v>
      </c>
      <c r="C94" s="4" t="s">
        <v>9</v>
      </c>
      <c r="D94" s="101">
        <f>IF(VLOOKUP($B94,Gesamt!$B$8:$J$95,9,FALSE)=0,"",VLOOKUP($B94,Gesamt!$B$8:$J$95,9,FALSE))</f>
        <v>301</v>
      </c>
      <c r="E94" s="71">
        <v>6.7</v>
      </c>
      <c r="F94" s="71">
        <v>2.9</v>
      </c>
      <c r="G94" s="71">
        <v>3.1</v>
      </c>
      <c r="H94" s="71">
        <v>7.6</v>
      </c>
      <c r="I94" s="71">
        <v>8.9</v>
      </c>
      <c r="J94" s="71">
        <v>9.4</v>
      </c>
      <c r="K94" s="71">
        <v>8.8</v>
      </c>
      <c r="L94" s="71">
        <v>9.4</v>
      </c>
      <c r="M94" s="71">
        <v>7.6</v>
      </c>
      <c r="N94" s="71">
        <v>4.5</v>
      </c>
      <c r="O94" s="87">
        <f>SUM(E94:N94)</f>
        <v>68.89999999999999</v>
      </c>
      <c r="P94" s="127">
        <f>O94+D94</f>
        <v>369.9</v>
      </c>
    </row>
    <row r="95" spans="1:16" ht="13.5" customHeight="1">
      <c r="A95" s="25"/>
      <c r="B95" s="26"/>
      <c r="C95" s="26"/>
      <c r="D95" s="91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15">
      <c r="A96" s="143" t="s">
        <v>33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21"/>
    </row>
    <row r="97" spans="1:16" ht="15.75">
      <c r="A97" s="23"/>
      <c r="B97" s="23"/>
      <c r="C97" s="2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21"/>
      <c r="P97" s="21"/>
    </row>
    <row r="98" spans="1:16" ht="15.75">
      <c r="A98" s="142" t="s">
        <v>34</v>
      </c>
      <c r="B98" s="142"/>
      <c r="C98" s="142"/>
      <c r="D98" s="83"/>
      <c r="E98" s="83"/>
      <c r="F98" s="84"/>
      <c r="G98" s="84"/>
      <c r="H98" s="84"/>
      <c r="I98" s="84"/>
      <c r="J98" s="84"/>
      <c r="K98" s="84"/>
      <c r="L98" s="84"/>
      <c r="M98" s="85" t="s">
        <v>35</v>
      </c>
      <c r="N98" s="85"/>
      <c r="O98" s="22"/>
      <c r="P98" s="22"/>
    </row>
    <row r="99" spans="1:16" ht="15.75">
      <c r="A99" s="24"/>
      <c r="B99" s="24"/>
      <c r="C99" s="24"/>
      <c r="D99" s="83"/>
      <c r="E99" s="83"/>
      <c r="F99" s="84"/>
      <c r="G99" s="84"/>
      <c r="H99" s="84"/>
      <c r="I99" s="84"/>
      <c r="J99" s="84"/>
      <c r="K99" s="84"/>
      <c r="L99" s="84"/>
      <c r="M99" s="84"/>
      <c r="N99" s="84"/>
      <c r="O99" s="23"/>
      <c r="P99" s="23"/>
    </row>
    <row r="100" spans="1:16" ht="15.75">
      <c r="A100" s="142" t="s">
        <v>36</v>
      </c>
      <c r="B100" s="142"/>
      <c r="C100" s="142"/>
      <c r="D100" s="83"/>
      <c r="E100" s="83"/>
      <c r="F100" s="84"/>
      <c r="G100" s="84"/>
      <c r="H100" s="84"/>
      <c r="I100" s="84"/>
      <c r="J100" s="84"/>
      <c r="K100" s="84"/>
      <c r="L100" s="84"/>
      <c r="M100" s="85" t="s">
        <v>37</v>
      </c>
      <c r="N100" s="85"/>
      <c r="O100" s="22"/>
      <c r="P100" s="22"/>
    </row>
  </sheetData>
  <sheetProtection/>
  <mergeCells count="16">
    <mergeCell ref="A100:C100"/>
    <mergeCell ref="B1:K1"/>
    <mergeCell ref="B3:K3"/>
    <mergeCell ref="B2:K2"/>
    <mergeCell ref="A54:C55"/>
    <mergeCell ref="A60:C61"/>
    <mergeCell ref="A65:C66"/>
    <mergeCell ref="A77:C78"/>
    <mergeCell ref="A6:C7"/>
    <mergeCell ref="A34:C35"/>
    <mergeCell ref="A46:C47"/>
    <mergeCell ref="A71:C72"/>
    <mergeCell ref="A96:O96"/>
    <mergeCell ref="A98:C98"/>
    <mergeCell ref="A85:C86"/>
    <mergeCell ref="A90:C91"/>
  </mergeCells>
  <printOptions/>
  <pageMargins left="0.5118110236220472" right="0.5118110236220472" top="0.5905511811023623" bottom="0.5905511811023623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1" width="4.7109375" style="33" customWidth="1"/>
    <col min="2" max="2" width="22.7109375" style="33" customWidth="1"/>
    <col min="3" max="3" width="15.8515625" style="33" customWidth="1"/>
    <col min="4" max="4" width="13.8515625" style="44" customWidth="1"/>
    <col min="5" max="5" width="22.8515625" style="45" customWidth="1"/>
    <col min="6" max="6" width="16.140625" style="33" customWidth="1"/>
    <col min="7" max="16384" width="11.421875" style="33" customWidth="1"/>
  </cols>
  <sheetData>
    <row r="1" spans="1:6" ht="18">
      <c r="A1"/>
      <c r="B1" s="95" t="s">
        <v>89</v>
      </c>
      <c r="C1"/>
      <c r="D1"/>
      <c r="E1"/>
      <c r="F1"/>
    </row>
    <row r="2" spans="1:6" ht="16.5" thickBot="1">
      <c r="A2"/>
      <c r="B2"/>
      <c r="C2"/>
      <c r="D2"/>
      <c r="E2"/>
      <c r="F2"/>
    </row>
    <row r="3" spans="1:6" ht="15.75">
      <c r="A3" s="28"/>
      <c r="B3" s="29" t="s">
        <v>1</v>
      </c>
      <c r="C3" s="29" t="s">
        <v>2</v>
      </c>
      <c r="D3" s="30" t="s">
        <v>90</v>
      </c>
      <c r="E3" s="31" t="s">
        <v>91</v>
      </c>
      <c r="F3" s="32" t="s">
        <v>92</v>
      </c>
    </row>
    <row r="4" spans="1:6" ht="20.25" customHeight="1">
      <c r="A4" s="34"/>
      <c r="B4" s="35" t="s">
        <v>53</v>
      </c>
      <c r="C4" s="35" t="s">
        <v>5</v>
      </c>
      <c r="D4" s="36">
        <v>36526</v>
      </c>
      <c r="E4" s="37" t="s">
        <v>38</v>
      </c>
      <c r="F4" s="38" t="s">
        <v>39</v>
      </c>
    </row>
    <row r="5" spans="1:6" ht="20.25" customHeight="1">
      <c r="A5" s="34"/>
      <c r="B5" s="35" t="s">
        <v>13</v>
      </c>
      <c r="C5" s="35" t="s">
        <v>12</v>
      </c>
      <c r="D5" s="36">
        <v>36409</v>
      </c>
      <c r="E5" s="37" t="s">
        <v>38</v>
      </c>
      <c r="F5" s="38" t="s">
        <v>39</v>
      </c>
    </row>
    <row r="6" spans="1:6" ht="20.25" customHeight="1">
      <c r="A6" s="34"/>
      <c r="B6" s="35" t="s">
        <v>54</v>
      </c>
      <c r="C6" s="35" t="s">
        <v>5</v>
      </c>
      <c r="D6" s="36">
        <v>37040</v>
      </c>
      <c r="E6" s="37" t="s">
        <v>38</v>
      </c>
      <c r="F6" s="38" t="s">
        <v>39</v>
      </c>
    </row>
    <row r="7" spans="1:6" ht="20.25" customHeight="1">
      <c r="A7" s="34"/>
      <c r="B7" s="35" t="s">
        <v>11</v>
      </c>
      <c r="C7" s="35" t="s">
        <v>9</v>
      </c>
      <c r="D7" s="36">
        <v>36526</v>
      </c>
      <c r="E7" s="37" t="s">
        <v>38</v>
      </c>
      <c r="F7" s="38" t="s">
        <v>39</v>
      </c>
    </row>
    <row r="8" spans="1:6" ht="20.25" customHeight="1">
      <c r="A8" s="34"/>
      <c r="B8" s="35" t="s">
        <v>80</v>
      </c>
      <c r="C8" s="35" t="s">
        <v>12</v>
      </c>
      <c r="D8" s="36">
        <v>36892</v>
      </c>
      <c r="E8" s="37" t="s">
        <v>38</v>
      </c>
      <c r="F8" s="38" t="s">
        <v>39</v>
      </c>
    </row>
    <row r="9" spans="1:6" ht="20.25" customHeight="1">
      <c r="A9" s="34"/>
      <c r="B9" s="35" t="s">
        <v>77</v>
      </c>
      <c r="C9" s="35" t="s">
        <v>9</v>
      </c>
      <c r="D9" s="36">
        <v>36892</v>
      </c>
      <c r="E9" s="37" t="s">
        <v>38</v>
      </c>
      <c r="F9" s="38" t="s">
        <v>39</v>
      </c>
    </row>
    <row r="10" spans="1:6" ht="20.25" customHeight="1">
      <c r="A10" s="34"/>
      <c r="B10" s="35" t="s">
        <v>78</v>
      </c>
      <c r="C10" s="35" t="s">
        <v>21</v>
      </c>
      <c r="D10" s="36">
        <v>36892</v>
      </c>
      <c r="E10" s="37" t="s">
        <v>38</v>
      </c>
      <c r="F10" s="38" t="s">
        <v>39</v>
      </c>
    </row>
    <row r="11" spans="1:6" s="43" customFormat="1" ht="20.25" customHeight="1">
      <c r="A11" s="34"/>
      <c r="B11" s="35" t="s">
        <v>73</v>
      </c>
      <c r="C11" s="35" t="s">
        <v>31</v>
      </c>
      <c r="D11" s="36">
        <v>36277</v>
      </c>
      <c r="E11" s="37" t="s">
        <v>38</v>
      </c>
      <c r="F11" s="38" t="s">
        <v>39</v>
      </c>
    </row>
    <row r="12" spans="1:6" ht="20.25" customHeight="1">
      <c r="A12" s="34"/>
      <c r="B12" s="35" t="s">
        <v>8</v>
      </c>
      <c r="C12" s="35" t="s">
        <v>5</v>
      </c>
      <c r="D12" s="36">
        <v>36262</v>
      </c>
      <c r="E12" s="37" t="s">
        <v>38</v>
      </c>
      <c r="F12" s="38" t="s">
        <v>39</v>
      </c>
    </row>
    <row r="13" spans="1:6" ht="20.25" customHeight="1">
      <c r="A13" s="34"/>
      <c r="B13" s="35" t="s">
        <v>82</v>
      </c>
      <c r="C13" s="35" t="s">
        <v>31</v>
      </c>
      <c r="D13" s="36">
        <v>36892</v>
      </c>
      <c r="E13" s="37" t="s">
        <v>38</v>
      </c>
      <c r="F13" s="38" t="s">
        <v>39</v>
      </c>
    </row>
    <row r="14" spans="1:6" s="43" customFormat="1" ht="20.25" customHeight="1">
      <c r="A14" s="34"/>
      <c r="B14" s="35" t="s">
        <v>79</v>
      </c>
      <c r="C14" s="35" t="s">
        <v>12</v>
      </c>
      <c r="D14" s="36">
        <v>37600</v>
      </c>
      <c r="E14" s="37" t="s">
        <v>38</v>
      </c>
      <c r="F14" s="38" t="s">
        <v>39</v>
      </c>
    </row>
    <row r="15" spans="1:6" ht="20.25" customHeight="1">
      <c r="A15" s="34"/>
      <c r="B15" s="35" t="s">
        <v>10</v>
      </c>
      <c r="C15" s="35" t="s">
        <v>9</v>
      </c>
      <c r="D15" s="36">
        <v>36892</v>
      </c>
      <c r="E15" s="37" t="s">
        <v>38</v>
      </c>
      <c r="F15" s="38" t="s">
        <v>39</v>
      </c>
    </row>
    <row r="16" spans="1:6" ht="20.25" customHeight="1">
      <c r="A16" s="34"/>
      <c r="B16" s="35" t="s">
        <v>81</v>
      </c>
      <c r="C16" s="35" t="s">
        <v>12</v>
      </c>
      <c r="D16" s="36">
        <v>36892</v>
      </c>
      <c r="E16" s="37" t="s">
        <v>38</v>
      </c>
      <c r="F16" s="38" t="s">
        <v>39</v>
      </c>
    </row>
    <row r="17" spans="1:6" s="43" customFormat="1" ht="20.25" customHeight="1">
      <c r="A17" s="96"/>
      <c r="B17" s="39" t="s">
        <v>16</v>
      </c>
      <c r="C17" s="39" t="s">
        <v>5</v>
      </c>
      <c r="D17" s="40">
        <v>36313</v>
      </c>
      <c r="E17" s="41" t="s">
        <v>40</v>
      </c>
      <c r="F17" s="42" t="s">
        <v>39</v>
      </c>
    </row>
    <row r="18" spans="1:6" s="43" customFormat="1" ht="20.25" customHeight="1">
      <c r="A18" s="96"/>
      <c r="B18" s="39" t="s">
        <v>83</v>
      </c>
      <c r="C18" s="39" t="s">
        <v>93</v>
      </c>
      <c r="D18" s="40">
        <v>36529</v>
      </c>
      <c r="E18" s="41" t="s">
        <v>40</v>
      </c>
      <c r="F18" s="42" t="s">
        <v>39</v>
      </c>
    </row>
    <row r="19" spans="1:6" ht="20.25" customHeight="1">
      <c r="A19" s="34"/>
      <c r="B19" s="35" t="s">
        <v>57</v>
      </c>
      <c r="C19" s="35" t="s">
        <v>21</v>
      </c>
      <c r="D19" s="36">
        <v>35864</v>
      </c>
      <c r="E19" s="37" t="s">
        <v>41</v>
      </c>
      <c r="F19" s="38" t="s">
        <v>42</v>
      </c>
    </row>
    <row r="20" spans="1:6" ht="20.25" customHeight="1">
      <c r="A20" s="34"/>
      <c r="B20" s="35" t="s">
        <v>97</v>
      </c>
      <c r="C20" s="35" t="s">
        <v>21</v>
      </c>
      <c r="D20" s="36">
        <v>35439</v>
      </c>
      <c r="E20" s="37" t="s">
        <v>41</v>
      </c>
      <c r="F20" s="38" t="s">
        <v>42</v>
      </c>
    </row>
    <row r="21" spans="1:6" ht="20.25" customHeight="1">
      <c r="A21" s="34"/>
      <c r="B21" s="35" t="s">
        <v>96</v>
      </c>
      <c r="C21" s="35" t="s">
        <v>5</v>
      </c>
      <c r="D21" s="36">
        <v>35638</v>
      </c>
      <c r="E21" s="37" t="s">
        <v>41</v>
      </c>
      <c r="F21" s="38" t="s">
        <v>42</v>
      </c>
    </row>
    <row r="22" spans="1:6" ht="20.25" customHeight="1">
      <c r="A22" s="34"/>
      <c r="B22" s="35" t="s">
        <v>22</v>
      </c>
      <c r="C22" s="35" t="s">
        <v>9</v>
      </c>
      <c r="D22" s="36">
        <v>35431</v>
      </c>
      <c r="E22" s="37" t="s">
        <v>41</v>
      </c>
      <c r="F22" s="38" t="s">
        <v>42</v>
      </c>
    </row>
    <row r="23" spans="1:6" ht="20.25" customHeight="1">
      <c r="A23" s="34"/>
      <c r="B23" s="35" t="s">
        <v>85</v>
      </c>
      <c r="C23" s="35" t="s">
        <v>9</v>
      </c>
      <c r="D23" s="36">
        <v>35796</v>
      </c>
      <c r="E23" s="37" t="s">
        <v>41</v>
      </c>
      <c r="F23" s="38" t="s">
        <v>42</v>
      </c>
    </row>
    <row r="24" spans="1:6" ht="20.25" customHeight="1">
      <c r="A24" s="34"/>
      <c r="B24" s="35" t="s">
        <v>88</v>
      </c>
      <c r="C24" s="35" t="s">
        <v>9</v>
      </c>
      <c r="D24" s="36">
        <v>35796</v>
      </c>
      <c r="E24" s="37" t="s">
        <v>41</v>
      </c>
      <c r="F24" s="38" t="s">
        <v>42</v>
      </c>
    </row>
    <row r="25" spans="1:6" ht="20.25" customHeight="1">
      <c r="A25" s="34"/>
      <c r="B25" s="35" t="s">
        <v>70</v>
      </c>
      <c r="C25" s="35" t="s">
        <v>31</v>
      </c>
      <c r="D25" s="36">
        <v>35499</v>
      </c>
      <c r="E25" s="37" t="s">
        <v>41</v>
      </c>
      <c r="F25" s="38" t="s">
        <v>42</v>
      </c>
    </row>
    <row r="26" spans="1:6" ht="20.25" customHeight="1">
      <c r="A26" s="34"/>
      <c r="B26" s="35" t="s">
        <v>55</v>
      </c>
      <c r="C26" s="35" t="s">
        <v>9</v>
      </c>
      <c r="D26" s="36">
        <v>35796</v>
      </c>
      <c r="E26" s="37" t="s">
        <v>41</v>
      </c>
      <c r="F26" s="38" t="s">
        <v>42</v>
      </c>
    </row>
    <row r="27" spans="1:6" ht="20.25" customHeight="1">
      <c r="A27" s="34"/>
      <c r="B27" s="35" t="s">
        <v>87</v>
      </c>
      <c r="C27" s="35" t="s">
        <v>9</v>
      </c>
      <c r="D27" s="36">
        <v>35859</v>
      </c>
      <c r="E27" s="37" t="s">
        <v>41</v>
      </c>
      <c r="F27" s="38" t="s">
        <v>42</v>
      </c>
    </row>
    <row r="28" spans="1:6" ht="20.25" customHeight="1">
      <c r="A28" s="34"/>
      <c r="B28" s="35" t="s">
        <v>86</v>
      </c>
      <c r="C28" s="35" t="s">
        <v>24</v>
      </c>
      <c r="D28" s="36">
        <v>36892</v>
      </c>
      <c r="E28" s="37" t="s">
        <v>41</v>
      </c>
      <c r="F28" s="38" t="s">
        <v>42</v>
      </c>
    </row>
    <row r="29" spans="1:6" s="43" customFormat="1" ht="20.25" customHeight="1">
      <c r="A29" s="96"/>
      <c r="B29" s="39" t="s">
        <v>56</v>
      </c>
      <c r="C29" s="39" t="s">
        <v>12</v>
      </c>
      <c r="D29" s="40">
        <v>35881</v>
      </c>
      <c r="E29" s="41" t="s">
        <v>43</v>
      </c>
      <c r="F29" s="42" t="s">
        <v>42</v>
      </c>
    </row>
    <row r="30" spans="1:6" s="43" customFormat="1" ht="20.25" customHeight="1">
      <c r="A30" s="96"/>
      <c r="B30" s="39" t="s">
        <v>27</v>
      </c>
      <c r="C30" s="39" t="s">
        <v>21</v>
      </c>
      <c r="D30" s="40">
        <v>35625</v>
      </c>
      <c r="E30" s="41" t="s">
        <v>43</v>
      </c>
      <c r="F30" s="42" t="s">
        <v>42</v>
      </c>
    </row>
    <row r="31" spans="1:6" s="43" customFormat="1" ht="20.25" customHeight="1">
      <c r="A31" s="96"/>
      <c r="B31" s="39" t="s">
        <v>69</v>
      </c>
      <c r="C31" s="39" t="s">
        <v>31</v>
      </c>
      <c r="D31" s="40">
        <v>35983</v>
      </c>
      <c r="E31" s="41" t="s">
        <v>43</v>
      </c>
      <c r="F31" s="42" t="s">
        <v>42</v>
      </c>
    </row>
    <row r="32" spans="1:6" s="43" customFormat="1" ht="20.25" customHeight="1">
      <c r="A32" s="96"/>
      <c r="B32" s="39" t="s">
        <v>71</v>
      </c>
      <c r="C32" s="39" t="s">
        <v>31</v>
      </c>
      <c r="D32" s="40">
        <v>35689</v>
      </c>
      <c r="E32" s="41" t="s">
        <v>43</v>
      </c>
      <c r="F32" s="42" t="s">
        <v>42</v>
      </c>
    </row>
    <row r="33" spans="1:6" s="43" customFormat="1" ht="20.25" customHeight="1">
      <c r="A33" s="96"/>
      <c r="B33" s="39" t="s">
        <v>26</v>
      </c>
      <c r="C33" s="39" t="s">
        <v>24</v>
      </c>
      <c r="D33" s="40">
        <v>35433</v>
      </c>
      <c r="E33" s="41" t="s">
        <v>43</v>
      </c>
      <c r="F33" s="42" t="s">
        <v>42</v>
      </c>
    </row>
    <row r="34" spans="1:6" ht="20.25" customHeight="1">
      <c r="A34" s="34"/>
      <c r="B34" s="35" t="s">
        <v>58</v>
      </c>
      <c r="C34" s="35" t="s">
        <v>9</v>
      </c>
      <c r="D34" s="36">
        <v>35067</v>
      </c>
      <c r="E34" s="37" t="s">
        <v>44</v>
      </c>
      <c r="F34" s="38" t="s">
        <v>45</v>
      </c>
    </row>
    <row r="35" spans="1:6" ht="20.25" customHeight="1">
      <c r="A35" s="34"/>
      <c r="B35" s="35" t="s">
        <v>23</v>
      </c>
      <c r="C35" s="35" t="s">
        <v>9</v>
      </c>
      <c r="D35" s="36">
        <v>35316</v>
      </c>
      <c r="E35" s="37" t="s">
        <v>44</v>
      </c>
      <c r="F35" s="38" t="s">
        <v>45</v>
      </c>
    </row>
    <row r="36" spans="1:6" ht="20.25" customHeight="1">
      <c r="A36" s="34"/>
      <c r="B36" s="35" t="s">
        <v>72</v>
      </c>
      <c r="C36" s="35" t="s">
        <v>31</v>
      </c>
      <c r="D36" s="36">
        <v>34757</v>
      </c>
      <c r="E36" s="37" t="s">
        <v>44</v>
      </c>
      <c r="F36" s="38" t="s">
        <v>45</v>
      </c>
    </row>
    <row r="37" spans="1:6" ht="20.25" customHeight="1">
      <c r="A37" s="34"/>
      <c r="B37" s="35" t="s">
        <v>94</v>
      </c>
      <c r="C37" s="35" t="s">
        <v>31</v>
      </c>
      <c r="D37" s="36">
        <v>34793</v>
      </c>
      <c r="E37" s="37" t="s">
        <v>44</v>
      </c>
      <c r="F37" s="38" t="s">
        <v>45</v>
      </c>
    </row>
    <row r="38" spans="1:6" ht="20.25" customHeight="1">
      <c r="A38" s="34"/>
      <c r="B38" s="35" t="s">
        <v>65</v>
      </c>
      <c r="C38" s="35" t="s">
        <v>12</v>
      </c>
      <c r="D38" s="36">
        <v>34762</v>
      </c>
      <c r="E38" s="37" t="s">
        <v>44</v>
      </c>
      <c r="F38" s="38" t="s">
        <v>45</v>
      </c>
    </row>
    <row r="39" spans="1:6" s="43" customFormat="1" ht="20.25" customHeight="1">
      <c r="A39" s="96"/>
      <c r="B39" s="39" t="s">
        <v>60</v>
      </c>
      <c r="C39" s="39" t="s">
        <v>9</v>
      </c>
      <c r="D39" s="40">
        <v>34700</v>
      </c>
      <c r="E39" s="41" t="s">
        <v>47</v>
      </c>
      <c r="F39" s="42" t="s">
        <v>45</v>
      </c>
    </row>
    <row r="40" spans="1:6" s="43" customFormat="1" ht="20.25" customHeight="1">
      <c r="A40" s="96"/>
      <c r="B40" s="39" t="s">
        <v>59</v>
      </c>
      <c r="C40" s="39" t="s">
        <v>9</v>
      </c>
      <c r="D40" s="40">
        <v>34700</v>
      </c>
      <c r="E40" s="41" t="s">
        <v>47</v>
      </c>
      <c r="F40" s="42" t="s">
        <v>45</v>
      </c>
    </row>
    <row r="41" spans="1:6" ht="20.25" customHeight="1">
      <c r="A41" s="34"/>
      <c r="B41" s="35" t="s">
        <v>67</v>
      </c>
      <c r="C41" s="35" t="s">
        <v>12</v>
      </c>
      <c r="D41" s="36">
        <v>33878</v>
      </c>
      <c r="E41" s="37" t="s">
        <v>46</v>
      </c>
      <c r="F41" s="38" t="s">
        <v>45</v>
      </c>
    </row>
    <row r="42" spans="1:6" ht="20.25" customHeight="1">
      <c r="A42" s="34"/>
      <c r="B42" s="35" t="s">
        <v>64</v>
      </c>
      <c r="C42" s="35" t="s">
        <v>9</v>
      </c>
      <c r="D42" s="36">
        <v>34335</v>
      </c>
      <c r="E42" s="37" t="s">
        <v>46</v>
      </c>
      <c r="F42" s="38" t="s">
        <v>45</v>
      </c>
    </row>
    <row r="43" spans="1:6" ht="20.25" customHeight="1">
      <c r="A43" s="34"/>
      <c r="B43" s="35" t="s">
        <v>98</v>
      </c>
      <c r="C43" s="35" t="s">
        <v>31</v>
      </c>
      <c r="D43" s="36">
        <v>34011</v>
      </c>
      <c r="E43" s="37" t="s">
        <v>46</v>
      </c>
      <c r="F43" s="38" t="s">
        <v>45</v>
      </c>
    </row>
    <row r="44" spans="1:6" ht="20.25" customHeight="1">
      <c r="A44" s="34"/>
      <c r="B44" s="35" t="s">
        <v>62</v>
      </c>
      <c r="C44" s="35" t="s">
        <v>21</v>
      </c>
      <c r="D44" s="36">
        <v>34480</v>
      </c>
      <c r="E44" s="37" t="s">
        <v>46</v>
      </c>
      <c r="F44" s="38" t="s">
        <v>45</v>
      </c>
    </row>
    <row r="45" spans="1:6" ht="20.25" customHeight="1">
      <c r="A45" s="34"/>
      <c r="B45" s="35" t="s">
        <v>66</v>
      </c>
      <c r="C45" s="35" t="s">
        <v>12</v>
      </c>
      <c r="D45" s="36">
        <v>34389</v>
      </c>
      <c r="E45" s="37" t="s">
        <v>46</v>
      </c>
      <c r="F45" s="38" t="s">
        <v>45</v>
      </c>
    </row>
    <row r="46" spans="1:6" ht="20.25" customHeight="1">
      <c r="A46" s="34"/>
      <c r="B46" s="35" t="s">
        <v>63</v>
      </c>
      <c r="C46" s="35" t="s">
        <v>21</v>
      </c>
      <c r="D46" s="36">
        <v>34492</v>
      </c>
      <c r="E46" s="37" t="s">
        <v>46</v>
      </c>
      <c r="F46" s="38" t="s">
        <v>45</v>
      </c>
    </row>
    <row r="47" spans="1:6" ht="20.25" customHeight="1">
      <c r="A47" s="34"/>
      <c r="B47" s="35" t="s">
        <v>68</v>
      </c>
      <c r="C47" s="35" t="s">
        <v>21</v>
      </c>
      <c r="D47" s="36">
        <v>34240</v>
      </c>
      <c r="E47" s="37" t="s">
        <v>46</v>
      </c>
      <c r="F47" s="38" t="s">
        <v>45</v>
      </c>
    </row>
    <row r="48" spans="1:6" s="43" customFormat="1" ht="20.25" customHeight="1">
      <c r="A48" s="96"/>
      <c r="B48" s="39" t="s">
        <v>61</v>
      </c>
      <c r="C48" s="39" t="s">
        <v>9</v>
      </c>
      <c r="D48" s="40">
        <v>34335</v>
      </c>
      <c r="E48" s="41" t="s">
        <v>95</v>
      </c>
      <c r="F48" s="42" t="s">
        <v>45</v>
      </c>
    </row>
  </sheetData>
  <sheetProtection/>
  <printOptions horizontalCentered="1"/>
  <pageMargins left="0.15763888888888888" right="0.19652777777777777" top="0.870138888888889" bottom="0.39375" header="0.1701388888888889" footer="0.5118055555555556"/>
  <pageSetup horizontalDpi="300" verticalDpi="300" orientation="portrait" paperSize="9" r:id="rId1"/>
  <headerFooter alignWithMargins="0">
    <oddHeader>&amp;C&amp;16Teilnehmer
Jugendcup 2008/2009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4.8515625" style="0" customWidth="1"/>
    <col min="2" max="2" width="25.57421875" style="0" customWidth="1"/>
    <col min="3" max="3" width="16.7109375" style="0" customWidth="1"/>
    <col min="4" max="4" width="10.421875" style="0" customWidth="1"/>
    <col min="5" max="5" width="4.421875" style="0" customWidth="1"/>
    <col min="6" max="7" width="4.140625" style="0" customWidth="1"/>
    <col min="8" max="8" width="4.00390625" style="0" customWidth="1"/>
    <col min="9" max="9" width="8.28125" style="0" customWidth="1"/>
    <col min="10" max="10" width="7.7109375" style="120" customWidth="1"/>
  </cols>
  <sheetData>
    <row r="1" spans="2:4" ht="19.5" customHeight="1">
      <c r="B1" s="134" t="s">
        <v>172</v>
      </c>
      <c r="C1" s="134"/>
      <c r="D1" s="134"/>
    </row>
    <row r="2" spans="2:4" ht="21" customHeight="1">
      <c r="B2" s="135" t="s">
        <v>101</v>
      </c>
      <c r="C2" s="135"/>
      <c r="D2" s="135"/>
    </row>
    <row r="3" spans="2:4" ht="18">
      <c r="B3" s="136" t="s">
        <v>141</v>
      </c>
      <c r="C3" s="136"/>
      <c r="D3" s="136"/>
    </row>
    <row r="4" spans="2:4" ht="11.25" customHeight="1">
      <c r="B4" s="1"/>
      <c r="C4" s="1"/>
      <c r="D4" s="1"/>
    </row>
    <row r="5" ht="11.25" customHeight="1"/>
    <row r="6" spans="1:10" s="9" customFormat="1" ht="13.5" customHeight="1">
      <c r="A6" s="128" t="s">
        <v>130</v>
      </c>
      <c r="B6" s="137"/>
      <c r="C6" s="138"/>
      <c r="D6" s="102"/>
      <c r="E6" s="102"/>
      <c r="F6" s="102"/>
      <c r="G6" s="102"/>
      <c r="H6" s="102"/>
      <c r="I6" s="102"/>
      <c r="J6" s="121"/>
    </row>
    <row r="7" spans="1:10" s="9" customFormat="1" ht="12.75">
      <c r="A7" s="139"/>
      <c r="B7" s="140"/>
      <c r="C7" s="141"/>
      <c r="D7" s="102"/>
      <c r="E7" s="102"/>
      <c r="F7" s="102"/>
      <c r="G7" s="102"/>
      <c r="H7" s="102"/>
      <c r="I7" s="102"/>
      <c r="J7" s="121"/>
    </row>
    <row r="8" spans="1:10" s="8" customFormat="1" ht="15">
      <c r="A8" s="103" t="s">
        <v>0</v>
      </c>
      <c r="B8" s="104" t="s">
        <v>1</v>
      </c>
      <c r="C8" s="105" t="s">
        <v>2</v>
      </c>
      <c r="D8" s="106" t="s">
        <v>3</v>
      </c>
      <c r="E8" s="105">
        <v>1</v>
      </c>
      <c r="F8" s="105">
        <v>2</v>
      </c>
      <c r="G8" s="105">
        <v>3</v>
      </c>
      <c r="H8" s="105" t="s">
        <v>171</v>
      </c>
      <c r="I8" s="105" t="s">
        <v>4</v>
      </c>
      <c r="J8" s="122"/>
    </row>
    <row r="9" spans="1:10" s="9" customFormat="1" ht="12.75">
      <c r="A9" s="107">
        <v>1</v>
      </c>
      <c r="B9" s="4" t="s">
        <v>53</v>
      </c>
      <c r="C9" s="4" t="s">
        <v>103</v>
      </c>
      <c r="D9" s="2">
        <v>36703</v>
      </c>
      <c r="E9" s="62">
        <v>97</v>
      </c>
      <c r="F9" s="62">
        <v>97</v>
      </c>
      <c r="G9" s="48"/>
      <c r="H9" s="48"/>
      <c r="I9" s="47">
        <f aca="true" t="shared" si="0" ref="I9:I14">SUM(E9:H9)</f>
        <v>194</v>
      </c>
      <c r="J9" s="121"/>
    </row>
    <row r="10" spans="1:10" ht="15">
      <c r="A10" s="107">
        <v>2</v>
      </c>
      <c r="B10" s="4" t="s">
        <v>11</v>
      </c>
      <c r="C10" s="4" t="s">
        <v>9</v>
      </c>
      <c r="D10" s="2">
        <v>36780</v>
      </c>
      <c r="E10" s="62">
        <f>IF(VLOOKUP($B10,Lienz1602!$B$8:$J$94,8,FALSE)=0,"",VLOOKUP($B10,Lienz1602!$B$8:$J$94,4,FALSE))</f>
        <v>98</v>
      </c>
      <c r="F10" s="62">
        <f>IF(VLOOKUP($B10,Lienz1602!$B$8:$J$94,8,FALSE)=0,"",VLOOKUP($B10,Lienz1602!$B$8:$J$94,5,FALSE))</f>
        <v>94</v>
      </c>
      <c r="G10" s="48"/>
      <c r="H10" s="48"/>
      <c r="I10" s="47">
        <f t="shared" si="0"/>
        <v>192</v>
      </c>
      <c r="J10" s="123"/>
    </row>
    <row r="11" spans="1:10" ht="15">
      <c r="A11" s="107">
        <v>3</v>
      </c>
      <c r="B11" s="4" t="s">
        <v>54</v>
      </c>
      <c r="C11" s="110" t="s">
        <v>103</v>
      </c>
      <c r="D11" s="2">
        <v>37040</v>
      </c>
      <c r="E11" s="62">
        <f>IF(VLOOKUP($B11,Lienz1602!$B$8:$J$94,8,FALSE)=0,"",VLOOKUP($B11,Lienz1602!$B$8:$J$94,4,FALSE))</f>
        <v>96</v>
      </c>
      <c r="F11" s="62">
        <f>IF(VLOOKUP($B11,Lienz1602!$B$8:$J$94,8,FALSE)=0,"",VLOOKUP($B11,Lienz1602!$B$8:$J$94,5,FALSE))</f>
        <v>94</v>
      </c>
      <c r="G11" s="48"/>
      <c r="H11" s="48"/>
      <c r="I11" s="47">
        <f t="shared" si="0"/>
        <v>190</v>
      </c>
      <c r="J11" s="123"/>
    </row>
    <row r="12" spans="1:10" ht="15">
      <c r="A12" s="107">
        <v>4</v>
      </c>
      <c r="B12" s="4" t="s">
        <v>77</v>
      </c>
      <c r="C12" s="4" t="s">
        <v>9</v>
      </c>
      <c r="D12" s="2">
        <v>36825</v>
      </c>
      <c r="E12" s="62">
        <f>IF(VLOOKUP($B12,Lienz1602!$B$8:$J$94,8,FALSE)=0,"",VLOOKUP($B12,Lienz1602!$B$8:$J$94,4,FALSE))</f>
        <v>95</v>
      </c>
      <c r="F12" s="62">
        <f>IF(VLOOKUP($B12,Lienz1602!$B$8:$J$94,8,FALSE)=0,"",VLOOKUP($B12,Lienz1602!$B$8:$J$94,5,FALSE))</f>
        <v>91</v>
      </c>
      <c r="G12" s="48"/>
      <c r="H12" s="48"/>
      <c r="I12" s="47">
        <f t="shared" si="0"/>
        <v>186</v>
      </c>
      <c r="J12" s="123"/>
    </row>
    <row r="13" spans="1:10" ht="15">
      <c r="A13" s="107">
        <v>5</v>
      </c>
      <c r="B13" s="4" t="s">
        <v>116</v>
      </c>
      <c r="C13" s="4" t="s">
        <v>9</v>
      </c>
      <c r="D13" s="2">
        <v>37081</v>
      </c>
      <c r="E13" s="62">
        <f>IF(VLOOKUP($B13,Lienz1602!$B$8:$J$94,8,FALSE)=0,"",VLOOKUP($B13,Lienz1602!$B$8:$J$94,4,FALSE))</f>
        <v>91</v>
      </c>
      <c r="F13" s="62">
        <f>IF(VLOOKUP($B13,Lienz1602!$B$8:$J$94,8,FALSE)=0,"",VLOOKUP($B13,Lienz1602!$B$8:$J$94,5,FALSE))</f>
        <v>94</v>
      </c>
      <c r="G13" s="48"/>
      <c r="H13" s="48"/>
      <c r="I13" s="47">
        <f t="shared" si="0"/>
        <v>185</v>
      </c>
      <c r="J13" s="123"/>
    </row>
    <row r="14" spans="1:10" ht="15">
      <c r="A14" s="107">
        <v>6</v>
      </c>
      <c r="B14" s="4" t="s">
        <v>163</v>
      </c>
      <c r="C14" s="4" t="s">
        <v>164</v>
      </c>
      <c r="D14" s="2">
        <v>36936</v>
      </c>
      <c r="E14" s="62">
        <v>86</v>
      </c>
      <c r="F14" s="62">
        <v>92</v>
      </c>
      <c r="G14" s="48"/>
      <c r="H14" s="48"/>
      <c r="I14" s="47">
        <f t="shared" si="0"/>
        <v>178</v>
      </c>
      <c r="J14" s="123"/>
    </row>
    <row r="15" spans="1:9" ht="15">
      <c r="A15" s="107">
        <v>7</v>
      </c>
      <c r="B15" s="4" t="s">
        <v>81</v>
      </c>
      <c r="C15" s="4" t="s">
        <v>12</v>
      </c>
      <c r="D15" s="2">
        <v>36892</v>
      </c>
      <c r="E15" s="62">
        <f>IF(VLOOKUP($B15,Lienz1602!$B$8:$J$94,8,FALSE)=0,"",VLOOKUP($B15,Lienz1602!$B$8:$J$94,4,FALSE))</f>
        <v>89</v>
      </c>
      <c r="F15" s="62">
        <f>IF(VLOOKUP($B15,Lienz1602!$B$8:$J$94,8,FALSE)=0,"",VLOOKUP($B15,Lienz1602!$B$8:$J$94,5,FALSE))</f>
        <v>88</v>
      </c>
      <c r="G15" s="48"/>
      <c r="H15" s="48">
        <v>2</v>
      </c>
      <c r="I15" s="126">
        <f>SUM(E15:F15)</f>
        <v>177</v>
      </c>
    </row>
    <row r="16" spans="1:9" ht="15">
      <c r="A16" s="107">
        <v>8</v>
      </c>
      <c r="B16" s="4" t="s">
        <v>78</v>
      </c>
      <c r="C16" s="4" t="s">
        <v>21</v>
      </c>
      <c r="D16" s="2">
        <v>36714</v>
      </c>
      <c r="E16" s="62">
        <v>89</v>
      </c>
      <c r="F16" s="62">
        <v>88</v>
      </c>
      <c r="G16" s="48"/>
      <c r="H16" s="48">
        <v>1</v>
      </c>
      <c r="I16" s="126">
        <f>SUM(E16:F16)</f>
        <v>177</v>
      </c>
    </row>
    <row r="17" spans="1:9" ht="15">
      <c r="A17" s="107">
        <v>9</v>
      </c>
      <c r="B17" s="4" t="s">
        <v>104</v>
      </c>
      <c r="C17" s="4" t="s">
        <v>31</v>
      </c>
      <c r="D17" s="2">
        <v>37404</v>
      </c>
      <c r="E17" s="62">
        <f>IF(VLOOKUP($B17,Lienz1602!$B$8:$J$94,8,FALSE)=0,"",VLOOKUP($B17,Lienz1602!$B$8:$J$94,4,FALSE))</f>
        <v>85</v>
      </c>
      <c r="F17" s="62">
        <f>IF(VLOOKUP($B17,Lienz1602!$B$8:$J$94,8,FALSE)=0,"",VLOOKUP($B17,Lienz1602!$B$8:$J$94,5,FALSE))</f>
        <v>91</v>
      </c>
      <c r="G17" s="48"/>
      <c r="H17" s="48"/>
      <c r="I17" s="47">
        <f>SUM(E17:H17)</f>
        <v>176</v>
      </c>
    </row>
    <row r="18" spans="1:9" ht="15">
      <c r="A18" s="107">
        <v>10</v>
      </c>
      <c r="B18" s="4" t="s">
        <v>128</v>
      </c>
      <c r="C18" s="4" t="s">
        <v>103</v>
      </c>
      <c r="D18" s="2">
        <v>37755</v>
      </c>
      <c r="E18" s="62">
        <f>IF(VLOOKUP($B18,Lienz1602!$B$8:$J$94,8,FALSE)=0,"",VLOOKUP($B18,Lienz1602!$B$8:$J$94,4,FALSE))</f>
        <v>86</v>
      </c>
      <c r="F18" s="62">
        <f>IF(VLOOKUP($B18,Lienz1602!$B$8:$J$94,8,FALSE)=0,"",VLOOKUP($B18,Lienz1602!$B$8:$J$94,5,FALSE))</f>
        <v>89</v>
      </c>
      <c r="G18" s="48"/>
      <c r="H18" s="48"/>
      <c r="I18" s="47">
        <f>SUM(E18:H18)</f>
        <v>175</v>
      </c>
    </row>
    <row r="19" spans="1:9" ht="15">
      <c r="A19" s="107">
        <v>11</v>
      </c>
      <c r="B19" s="4" t="s">
        <v>106</v>
      </c>
      <c r="C19" s="4" t="s">
        <v>103</v>
      </c>
      <c r="D19" s="2">
        <v>37842</v>
      </c>
      <c r="E19" s="62">
        <f>IF(VLOOKUP($B19,Lienz1602!$B$8:$J$94,8,FALSE)=0,"",VLOOKUP($B19,Lienz1602!$B$8:$J$94,4,FALSE))</f>
        <v>85</v>
      </c>
      <c r="F19" s="62">
        <f>IF(VLOOKUP($B19,Lienz1602!$B$8:$J$94,8,FALSE)=0,"",VLOOKUP($B19,Lienz1602!$B$8:$J$94,5,FALSE))</f>
        <v>84</v>
      </c>
      <c r="G19" s="48"/>
      <c r="H19" s="48"/>
      <c r="I19" s="47">
        <f>SUM(E19:H19)</f>
        <v>169</v>
      </c>
    </row>
    <row r="20" spans="1:9" ht="15">
      <c r="A20" s="107">
        <v>12</v>
      </c>
      <c r="B20" s="4" t="s">
        <v>79</v>
      </c>
      <c r="C20" s="4" t="s">
        <v>12</v>
      </c>
      <c r="D20" s="2">
        <v>37600</v>
      </c>
      <c r="E20" s="62">
        <f>IF(VLOOKUP($B20,Lienz1602!$B$8:$J$94,8,FALSE)=0,"",VLOOKUP($B20,Lienz1602!$B$8:$J$94,4,FALSE))</f>
        <v>78</v>
      </c>
      <c r="F20" s="62">
        <f>IF(VLOOKUP($B20,Lienz1602!$B$8:$J$94,8,FALSE)=0,"",VLOOKUP($B20,Lienz1602!$B$8:$J$94,5,FALSE))</f>
        <v>87</v>
      </c>
      <c r="G20" s="48"/>
      <c r="H20" s="48">
        <v>3</v>
      </c>
      <c r="I20" s="126">
        <f>SUM(E20:F20)</f>
        <v>165</v>
      </c>
    </row>
    <row r="21" spans="1:9" ht="15">
      <c r="A21" s="107">
        <v>13</v>
      </c>
      <c r="B21" s="4" t="s">
        <v>113</v>
      </c>
      <c r="C21" s="4" t="s">
        <v>9</v>
      </c>
      <c r="D21" s="2">
        <v>38081</v>
      </c>
      <c r="E21" s="62">
        <f>IF(VLOOKUP($B21,Lienz1602!$B$8:$J$94,8,FALSE)=0,"",VLOOKUP($B21,Lienz1602!$B$8:$J$94,4,FALSE))</f>
        <v>83</v>
      </c>
      <c r="F21" s="62">
        <f>IF(VLOOKUP($B21,Lienz1602!$B$8:$J$94,8,FALSE)=0,"",VLOOKUP($B21,Lienz1602!$B$8:$J$94,5,FALSE))</f>
        <v>82</v>
      </c>
      <c r="G21" s="48"/>
      <c r="H21" s="48">
        <v>2</v>
      </c>
      <c r="I21" s="126">
        <f>SUM(E21:F21)</f>
        <v>165</v>
      </c>
    </row>
    <row r="22" spans="1:9" ht="15">
      <c r="A22" s="107" t="s">
        <v>109</v>
      </c>
      <c r="B22" s="4" t="s">
        <v>112</v>
      </c>
      <c r="C22" s="4" t="s">
        <v>9</v>
      </c>
      <c r="D22" s="2">
        <v>36791</v>
      </c>
      <c r="E22" s="62">
        <f>IF(VLOOKUP($B22,Lienz1602!$B$8:$J$94,8,FALSE)=0,"",VLOOKUP($B22,Lienz1602!$B$8:$J$94,4,FALSE))</f>
        <v>83</v>
      </c>
      <c r="F22" s="62">
        <f>IF(VLOOKUP($B22,Lienz1602!$B$8:$J$94,8,FALSE)=0,"",VLOOKUP($B22,Lienz1602!$B$8:$J$94,5,FALSE))</f>
        <v>82</v>
      </c>
      <c r="G22" s="48"/>
      <c r="H22" s="48">
        <v>0</v>
      </c>
      <c r="I22" s="47">
        <f>SUM(E22:H22)</f>
        <v>165</v>
      </c>
    </row>
    <row r="23" spans="1:9" ht="15">
      <c r="A23" s="107">
        <v>15</v>
      </c>
      <c r="B23" s="4" t="s">
        <v>111</v>
      </c>
      <c r="C23" s="4" t="s">
        <v>9</v>
      </c>
      <c r="D23" s="2">
        <v>37220</v>
      </c>
      <c r="E23" s="62">
        <f>IF(VLOOKUP($B23,Lienz1602!$B$8:$J$94,8,FALSE)=0,"",VLOOKUP($B23,Lienz1602!$B$8:$J$94,4,FALSE))</f>
        <v>83</v>
      </c>
      <c r="F23" s="62">
        <f>IF(VLOOKUP($B23,Lienz1602!$B$8:$J$94,8,FALSE)=0,"",VLOOKUP($B23,Lienz1602!$B$8:$J$94,5,FALSE))</f>
        <v>79</v>
      </c>
      <c r="G23" s="48"/>
      <c r="H23" s="48">
        <v>2</v>
      </c>
      <c r="I23" s="126">
        <f>SUM(E23:F23)</f>
        <v>162</v>
      </c>
    </row>
    <row r="24" spans="1:9" ht="15.75" customHeight="1">
      <c r="A24" s="107">
        <v>16</v>
      </c>
      <c r="B24" s="4" t="s">
        <v>110</v>
      </c>
      <c r="C24" s="4" t="s">
        <v>9</v>
      </c>
      <c r="D24" s="2">
        <v>37884</v>
      </c>
      <c r="E24" s="62">
        <f>IF(VLOOKUP($B24,Lienz1602!$B$8:$J$94,8,FALSE)=0,"",VLOOKUP($B24,Lienz1602!$B$8:$J$94,4,FALSE))</f>
        <v>84</v>
      </c>
      <c r="F24" s="62">
        <f>IF(VLOOKUP($B24,Lienz1602!$B$8:$J$94,8,FALSE)=0,"",VLOOKUP($B24,Lienz1602!$B$8:$J$94,5,FALSE))</f>
        <v>78</v>
      </c>
      <c r="G24" s="48"/>
      <c r="H24" s="48">
        <v>2</v>
      </c>
      <c r="I24" s="126">
        <f>SUM(E24:F24)</f>
        <v>162</v>
      </c>
    </row>
    <row r="25" spans="1:9" ht="15">
      <c r="A25" s="107">
        <v>17</v>
      </c>
      <c r="B25" s="4" t="s">
        <v>115</v>
      </c>
      <c r="C25" s="4" t="s">
        <v>12</v>
      </c>
      <c r="D25" s="2">
        <v>37323</v>
      </c>
      <c r="E25" s="62">
        <f>IF(VLOOKUP($B25,Lienz1602!$B$8:$J$94,8,FALSE)=0,"",VLOOKUP($B25,Lienz1602!$B$8:$J$94,4,FALSE))</f>
        <v>82</v>
      </c>
      <c r="F25" s="62">
        <f>IF(VLOOKUP($B25,Lienz1602!$B$8:$J$94,8,FALSE)=0,"",VLOOKUP($B25,Lienz1602!$B$8:$J$94,5,FALSE))</f>
        <v>80</v>
      </c>
      <c r="G25" s="48"/>
      <c r="H25" s="48">
        <v>1</v>
      </c>
      <c r="I25" s="126">
        <f>SUM(E25:F25)</f>
        <v>162</v>
      </c>
    </row>
    <row r="26" spans="1:10" s="8" customFormat="1" ht="15">
      <c r="A26" s="107">
        <v>18</v>
      </c>
      <c r="B26" s="4" t="s">
        <v>129</v>
      </c>
      <c r="C26" s="4" t="s">
        <v>12</v>
      </c>
      <c r="D26" s="2">
        <v>37861</v>
      </c>
      <c r="E26" s="62">
        <f>IF(VLOOKUP($B26,Lienz1602!$B$8:$J$94,8,FALSE)=0,"",VLOOKUP($B26,Lienz1602!$B$8:$J$94,4,FALSE))</f>
        <v>76</v>
      </c>
      <c r="F26" s="62">
        <f>IF(VLOOKUP($B26,Lienz1602!$B$8:$J$94,8,FALSE)=0,"",VLOOKUP($B26,Lienz1602!$B$8:$J$94,5,FALSE))</f>
        <v>77</v>
      </c>
      <c r="G26" s="48"/>
      <c r="H26" s="48"/>
      <c r="I26" s="47">
        <f>SUM(E26:H26)</f>
        <v>153</v>
      </c>
      <c r="J26" s="122"/>
    </row>
    <row r="27" spans="1:10" s="9" customFormat="1" ht="12.75">
      <c r="A27" s="107">
        <v>19</v>
      </c>
      <c r="B27" s="4" t="s">
        <v>108</v>
      </c>
      <c r="C27" s="4" t="s">
        <v>9</v>
      </c>
      <c r="D27" s="2">
        <v>36664</v>
      </c>
      <c r="E27" s="62">
        <v>71</v>
      </c>
      <c r="F27" s="62">
        <v>78</v>
      </c>
      <c r="G27" s="48"/>
      <c r="H27" s="48">
        <v>0</v>
      </c>
      <c r="I27" s="47">
        <f>SUM(E27:H27)</f>
        <v>149</v>
      </c>
      <c r="J27" s="121"/>
    </row>
    <row r="28" spans="1:10" ht="15">
      <c r="A28" s="107">
        <v>20</v>
      </c>
      <c r="B28" s="4" t="s">
        <v>105</v>
      </c>
      <c r="C28" s="4" t="s">
        <v>12</v>
      </c>
      <c r="D28" s="2">
        <v>36943</v>
      </c>
      <c r="E28" s="62">
        <f>IF(VLOOKUP($B28,Lienz1602!$B$8:$J$94,8,FALSE)=0,"",VLOOKUP($B28,Lienz1602!$B$8:$J$94,4,FALSE))</f>
        <v>74</v>
      </c>
      <c r="F28" s="62">
        <f>IF(VLOOKUP($B28,Lienz1602!$B$8:$J$94,8,FALSE)=0,"",VLOOKUP($B28,Lienz1602!$B$8:$J$94,5,FALSE))</f>
        <v>75</v>
      </c>
      <c r="G28" s="48"/>
      <c r="H28" s="48">
        <v>0</v>
      </c>
      <c r="I28" s="47">
        <f>SUM(E28:H28)</f>
        <v>149</v>
      </c>
      <c r="J28" s="123"/>
    </row>
    <row r="29" spans="1:10" ht="15">
      <c r="A29" s="107">
        <v>21</v>
      </c>
      <c r="B29" s="4" t="s">
        <v>165</v>
      </c>
      <c r="C29" s="4" t="s">
        <v>164</v>
      </c>
      <c r="D29" s="2">
        <v>37974</v>
      </c>
      <c r="E29" s="62">
        <v>70</v>
      </c>
      <c r="F29" s="62">
        <v>71</v>
      </c>
      <c r="G29" s="48"/>
      <c r="H29" s="48"/>
      <c r="I29" s="47">
        <f>SUM(E29:H29)</f>
        <v>141</v>
      </c>
      <c r="J29" s="123"/>
    </row>
    <row r="30" spans="1:9" ht="15">
      <c r="A30" s="107">
        <v>22</v>
      </c>
      <c r="B30" s="4" t="s">
        <v>161</v>
      </c>
      <c r="C30" s="4" t="s">
        <v>12</v>
      </c>
      <c r="D30" s="2">
        <v>37448</v>
      </c>
      <c r="E30" s="62">
        <f>IF(VLOOKUP($B30,Lienz1602!$B$8:$J$94,8,FALSE)=0,"",VLOOKUP($B30,Lienz1602!$B$8:$J$94,4,FALSE))</f>
        <v>72</v>
      </c>
      <c r="F30" s="62">
        <f>IF(VLOOKUP($B30,Lienz1602!$B$8:$J$94,8,FALSE)=0,"",VLOOKUP($B30,Lienz1602!$B$8:$J$94,5,FALSE))</f>
        <v>58</v>
      </c>
      <c r="G30" s="48"/>
      <c r="H30" s="48"/>
      <c r="I30" s="47">
        <f>SUM(E30:H30)</f>
        <v>130</v>
      </c>
    </row>
    <row r="31" ht="15.75" customHeight="1"/>
    <row r="32" spans="1:3" ht="15.75" customHeight="1">
      <c r="A32" s="128" t="s">
        <v>131</v>
      </c>
      <c r="B32" s="129"/>
      <c r="C32" s="130"/>
    </row>
    <row r="33" spans="1:3" ht="15.75" customHeight="1">
      <c r="A33" s="131"/>
      <c r="B33" s="132"/>
      <c r="C33" s="133"/>
    </row>
    <row r="34" spans="1:9" ht="15.75" customHeight="1">
      <c r="A34" s="103" t="s">
        <v>0</v>
      </c>
      <c r="B34" s="104" t="s">
        <v>1</v>
      </c>
      <c r="C34" s="105" t="s">
        <v>2</v>
      </c>
      <c r="D34" s="106" t="s">
        <v>3</v>
      </c>
      <c r="E34" s="105">
        <v>1</v>
      </c>
      <c r="F34" s="105">
        <v>2</v>
      </c>
      <c r="G34" s="105">
        <v>3</v>
      </c>
      <c r="H34" s="105" t="s">
        <v>171</v>
      </c>
      <c r="I34" s="105" t="s">
        <v>4</v>
      </c>
    </row>
    <row r="35" spans="1:9" ht="15.75" customHeight="1">
      <c r="A35" s="107" t="s">
        <v>15</v>
      </c>
      <c r="B35" s="4" t="s">
        <v>121</v>
      </c>
      <c r="C35" s="4" t="s">
        <v>118</v>
      </c>
      <c r="D35" s="2">
        <v>36843</v>
      </c>
      <c r="E35" s="62">
        <v>94</v>
      </c>
      <c r="F35" s="62">
        <v>97</v>
      </c>
      <c r="G35" s="48"/>
      <c r="H35" s="48"/>
      <c r="I35" s="47">
        <f>SUM(E35:H35)</f>
        <v>191</v>
      </c>
    </row>
    <row r="36" spans="1:10" s="8" customFormat="1" ht="15">
      <c r="A36" s="107" t="s">
        <v>17</v>
      </c>
      <c r="B36" s="4" t="s">
        <v>99</v>
      </c>
      <c r="C36" s="4" t="s">
        <v>12</v>
      </c>
      <c r="D36" s="2">
        <v>37386</v>
      </c>
      <c r="E36" s="62">
        <v>93</v>
      </c>
      <c r="F36" s="62">
        <v>96</v>
      </c>
      <c r="G36" s="48"/>
      <c r="H36" s="48"/>
      <c r="I36" s="47">
        <f>SUM(E36:H36)</f>
        <v>189</v>
      </c>
      <c r="J36" s="122"/>
    </row>
    <row r="37" spans="1:10" s="9" customFormat="1" ht="15" customHeight="1">
      <c r="A37" s="107">
        <v>3</v>
      </c>
      <c r="B37" s="4" t="s">
        <v>117</v>
      </c>
      <c r="C37" s="4" t="s">
        <v>118</v>
      </c>
      <c r="D37" s="2">
        <v>36560</v>
      </c>
      <c r="E37" s="62">
        <f>IF(VLOOKUP($B37,Lienz1602!$B$8:$J$94,8,FALSE)=0,"",VLOOKUP($B37,Lienz1602!$B$8:$J$94,4,FALSE))</f>
        <v>93</v>
      </c>
      <c r="F37" s="62">
        <f>IF(VLOOKUP($B37,Lienz1602!$B$8:$J$94,8,FALSE)=0,"",VLOOKUP($B37,Lienz1602!$B$8:$J$94,5,FALSE))</f>
        <v>93</v>
      </c>
      <c r="G37" s="48"/>
      <c r="H37" s="48"/>
      <c r="I37" s="47">
        <f>SUM(E37:H37)</f>
        <v>186</v>
      </c>
      <c r="J37" s="121"/>
    </row>
    <row r="38" spans="1:10" ht="15">
      <c r="A38" s="107">
        <v>4</v>
      </c>
      <c r="B38" s="4" t="s">
        <v>120</v>
      </c>
      <c r="C38" s="4" t="s">
        <v>103</v>
      </c>
      <c r="D38" s="2">
        <v>37694</v>
      </c>
      <c r="E38" s="62">
        <f>IF(VLOOKUP($B38,Lienz1602!$B$8:$J$94,8,FALSE)=0,"",VLOOKUP($B38,Lienz1602!$B$8:$J$94,4,FALSE))</f>
        <v>92</v>
      </c>
      <c r="F38" s="62">
        <f>IF(VLOOKUP($B38,Lienz1602!$B$8:$J$94,8,FALSE)=0,"",VLOOKUP($B38,Lienz1602!$B$8:$J$94,5,FALSE))</f>
        <v>90</v>
      </c>
      <c r="G38" s="48"/>
      <c r="H38" s="48">
        <v>4</v>
      </c>
      <c r="I38" s="126">
        <f>SUM(E38:F38)</f>
        <v>182</v>
      </c>
      <c r="J38" s="123"/>
    </row>
    <row r="39" spans="1:10" ht="15">
      <c r="A39" s="107">
        <v>5</v>
      </c>
      <c r="B39" s="4" t="s">
        <v>169</v>
      </c>
      <c r="C39" s="4" t="s">
        <v>167</v>
      </c>
      <c r="D39" s="2">
        <v>36572</v>
      </c>
      <c r="E39" s="62">
        <v>91</v>
      </c>
      <c r="F39" s="62">
        <v>91</v>
      </c>
      <c r="G39" s="48"/>
      <c r="H39" s="48">
        <v>3</v>
      </c>
      <c r="I39" s="126">
        <f>SUM(E39:F39)</f>
        <v>182</v>
      </c>
      <c r="J39" s="123"/>
    </row>
    <row r="40" spans="1:10" ht="15">
      <c r="A40" s="107">
        <v>6</v>
      </c>
      <c r="B40" s="4" t="s">
        <v>100</v>
      </c>
      <c r="C40" s="4" t="s">
        <v>12</v>
      </c>
      <c r="D40" s="2">
        <v>36882</v>
      </c>
      <c r="E40" s="62">
        <f>IF(VLOOKUP($B40,Lienz1602!$B$8:$J$94,8,FALSE)=0,"",VLOOKUP($B40,Lienz1602!$B$8:$J$94,4,FALSE))</f>
        <v>88</v>
      </c>
      <c r="F40" s="62">
        <f>IF(VLOOKUP($B40,Lienz1602!$B$8:$J$94,8,FALSE)=0,"",VLOOKUP($B40,Lienz1602!$B$8:$J$94,5,FALSE))</f>
        <v>92</v>
      </c>
      <c r="G40" s="48"/>
      <c r="H40" s="48"/>
      <c r="I40" s="47">
        <f>SUM(E40:H40)</f>
        <v>180</v>
      </c>
      <c r="J40" s="123"/>
    </row>
    <row r="41" spans="1:10" ht="15">
      <c r="A41" s="107">
        <v>7</v>
      </c>
      <c r="B41" s="4" t="s">
        <v>166</v>
      </c>
      <c r="C41" s="4" t="s">
        <v>167</v>
      </c>
      <c r="D41" s="2">
        <v>37385</v>
      </c>
      <c r="E41" s="62">
        <v>86</v>
      </c>
      <c r="F41" s="62">
        <v>84</v>
      </c>
      <c r="G41" s="48"/>
      <c r="H41" s="48"/>
      <c r="I41" s="47">
        <f>SUM(E41:H41)</f>
        <v>170</v>
      </c>
      <c r="J41" s="123"/>
    </row>
    <row r="42" spans="1:10" ht="15">
      <c r="A42" s="107">
        <v>8</v>
      </c>
      <c r="B42" s="4" t="s">
        <v>122</v>
      </c>
      <c r="C42" s="4" t="s">
        <v>118</v>
      </c>
      <c r="D42" s="2">
        <v>37541</v>
      </c>
      <c r="E42" s="62">
        <f>IF(VLOOKUP($B42,Lienz1602!$B$8:$J$94,8,FALSE)=0,"",VLOOKUP($B42,Lienz1602!$B$8:$J$94,4,FALSE))</f>
        <v>74</v>
      </c>
      <c r="F42" s="62">
        <f>IF(VLOOKUP($B42,Lienz1602!$B$8:$J$94,8,FALSE)=0,"",VLOOKUP($B42,Lienz1602!$B$8:$J$94,5,FALSE))</f>
        <v>89</v>
      </c>
      <c r="G42" s="48"/>
      <c r="H42" s="48">
        <v>3</v>
      </c>
      <c r="I42" s="126">
        <f>SUM(E42:F42)</f>
        <v>163</v>
      </c>
      <c r="J42" s="123"/>
    </row>
    <row r="43" spans="1:9" ht="15">
      <c r="A43" s="107">
        <v>9</v>
      </c>
      <c r="B43" s="4" t="s">
        <v>119</v>
      </c>
      <c r="C43" s="4" t="s">
        <v>118</v>
      </c>
      <c r="D43" s="2">
        <v>37574</v>
      </c>
      <c r="E43" s="62">
        <f>IF(VLOOKUP($B43,Lienz1602!$B$8:$J$94,8,FALSE)=0,"",VLOOKUP($B43,Lienz1602!$B$8:$J$94,4,FALSE))</f>
        <v>75</v>
      </c>
      <c r="F43" s="62">
        <f>IF(VLOOKUP($B43,Lienz1602!$B$8:$J$94,8,FALSE)=0,"",VLOOKUP($B43,Lienz1602!$B$8:$J$94,5,FALSE))</f>
        <v>88</v>
      </c>
      <c r="G43" s="48"/>
      <c r="H43" s="48">
        <v>2</v>
      </c>
      <c r="I43" s="126">
        <f>SUM(E43:F43)</f>
        <v>163</v>
      </c>
    </row>
    <row r="44" spans="1:9" ht="15">
      <c r="A44" s="107">
        <v>10</v>
      </c>
      <c r="B44" s="4" t="s">
        <v>123</v>
      </c>
      <c r="C44" s="4" t="s">
        <v>103</v>
      </c>
      <c r="D44" s="2">
        <v>37204</v>
      </c>
      <c r="E44" s="62">
        <f>IF(VLOOKUP($B44,Lienz1602!$B$8:$J$94,8,FALSE)=0,"",VLOOKUP($B44,Lienz1602!$B$8:$J$94,4,FALSE))</f>
        <v>84</v>
      </c>
      <c r="F44" s="62">
        <f>IF(VLOOKUP($B44,Lienz1602!$B$8:$J$94,8,FALSE)=0,"",VLOOKUP($B44,Lienz1602!$B$8:$J$94,5,FALSE))</f>
        <v>79</v>
      </c>
      <c r="G44" s="48"/>
      <c r="H44" s="48">
        <v>2</v>
      </c>
      <c r="I44" s="126">
        <f>SUM(E44:F44)</f>
        <v>163</v>
      </c>
    </row>
    <row r="45" ht="93" customHeight="1"/>
    <row r="46" spans="1:9" ht="15.75">
      <c r="A46" s="128" t="s">
        <v>139</v>
      </c>
      <c r="B46" s="129"/>
      <c r="C46" s="130"/>
      <c r="D46" s="11"/>
      <c r="E46" s="12"/>
      <c r="F46" s="12"/>
      <c r="G46" s="12"/>
      <c r="H46" s="12"/>
      <c r="I46" s="12"/>
    </row>
    <row r="47" spans="1:9" ht="15.75">
      <c r="A47" s="131"/>
      <c r="B47" s="132"/>
      <c r="C47" s="133"/>
      <c r="D47" s="11"/>
      <c r="E47" s="12"/>
      <c r="F47" s="12"/>
      <c r="G47" s="12"/>
      <c r="H47" s="12"/>
      <c r="I47" s="12"/>
    </row>
    <row r="48" spans="1:9" ht="15">
      <c r="A48" s="103" t="s">
        <v>0</v>
      </c>
      <c r="B48" s="104" t="s">
        <v>1</v>
      </c>
      <c r="C48" s="105" t="s">
        <v>2</v>
      </c>
      <c r="D48" s="106" t="s">
        <v>3</v>
      </c>
      <c r="E48" s="105">
        <v>1</v>
      </c>
      <c r="F48" s="105">
        <v>2</v>
      </c>
      <c r="G48" s="105">
        <v>3</v>
      </c>
      <c r="H48" s="105">
        <v>4</v>
      </c>
      <c r="I48" s="105" t="s">
        <v>4</v>
      </c>
    </row>
    <row r="49" spans="1:9" ht="15">
      <c r="A49" s="107">
        <v>1</v>
      </c>
      <c r="B49" s="4" t="s">
        <v>57</v>
      </c>
      <c r="C49" s="4" t="s">
        <v>21</v>
      </c>
      <c r="D49" s="2">
        <v>35864</v>
      </c>
      <c r="E49" s="62">
        <f>IF(VLOOKUP($B49,Lienz1602!$B$8:$J$94,8,FALSE)=0,"",VLOOKUP($B49,Lienz1602!$B$8:$J$94,4,FALSE))</f>
        <v>95</v>
      </c>
      <c r="F49" s="62">
        <f>IF(VLOOKUP($B49,Lienz1602!$B$8:$J$94,8,FALSE)=0,"",VLOOKUP($B49,Lienz1602!$B$8:$J$94,5,FALSE))</f>
        <v>91</v>
      </c>
      <c r="G49" s="113"/>
      <c r="H49" s="113"/>
      <c r="I49" s="47">
        <f>SUM(E49:H49)</f>
        <v>186</v>
      </c>
    </row>
    <row r="50" spans="1:10" ht="16.5" customHeight="1">
      <c r="A50" s="107">
        <v>2</v>
      </c>
      <c r="B50" s="4" t="s">
        <v>13</v>
      </c>
      <c r="C50" s="4" t="s">
        <v>12</v>
      </c>
      <c r="D50" s="2">
        <v>36409</v>
      </c>
      <c r="E50" s="62">
        <f>IF(VLOOKUP($B50,Lienz1602!$B$8:$J$94,8,FALSE)=0,"",VLOOKUP($B50,Lienz1602!$B$8:$J$94,4,FALSE))</f>
        <v>84</v>
      </c>
      <c r="F50" s="62">
        <f>IF(VLOOKUP($B50,Lienz1602!$B$8:$J$94,8,FALSE)=0,"",VLOOKUP($B50,Lienz1602!$B$8:$J$94,5,FALSE))</f>
        <v>89</v>
      </c>
      <c r="G50" s="113"/>
      <c r="H50" s="113"/>
      <c r="I50" s="47">
        <f>SUM(E50:H50)</f>
        <v>173</v>
      </c>
      <c r="J50" s="124"/>
    </row>
    <row r="51" spans="1:10" ht="15.75" customHeight="1">
      <c r="A51" s="107">
        <v>3</v>
      </c>
      <c r="B51" s="4" t="s">
        <v>73</v>
      </c>
      <c r="C51" s="4" t="s">
        <v>31</v>
      </c>
      <c r="D51" s="2">
        <v>36277</v>
      </c>
      <c r="E51" s="62">
        <f>IF(VLOOKUP($B51,Lienz1602!$B$8:$J$94,8,FALSE)=0,"",VLOOKUP($B51,Lienz1602!$B$8:$J$94,4,FALSE))</f>
        <v>84</v>
      </c>
      <c r="F51" s="62">
        <f>IF(VLOOKUP($B51,Lienz1602!$B$8:$J$94,8,FALSE)=0,"",VLOOKUP($B51,Lienz1602!$B$8:$J$94,5,FALSE))</f>
        <v>85</v>
      </c>
      <c r="G51" s="113"/>
      <c r="H51" s="113"/>
      <c r="I51" s="47">
        <f>SUM(E51:H51)</f>
        <v>169</v>
      </c>
      <c r="J51" s="124"/>
    </row>
    <row r="52" spans="1:10" s="8" customFormat="1" ht="15">
      <c r="A52" s="107">
        <v>4</v>
      </c>
      <c r="B52" s="4" t="s">
        <v>168</v>
      </c>
      <c r="C52" s="4" t="s">
        <v>167</v>
      </c>
      <c r="D52" s="2">
        <v>36004</v>
      </c>
      <c r="E52" s="62">
        <v>79</v>
      </c>
      <c r="F52" s="62">
        <v>86</v>
      </c>
      <c r="G52" s="113"/>
      <c r="H52" s="113"/>
      <c r="I52" s="47">
        <f>SUM(E52:H52)</f>
        <v>165</v>
      </c>
      <c r="J52" s="122"/>
    </row>
    <row r="53" spans="1:10" s="9" customFormat="1" ht="12.75">
      <c r="A53" s="107">
        <v>5</v>
      </c>
      <c r="B53" s="4" t="s">
        <v>170</v>
      </c>
      <c r="C53" s="4" t="s">
        <v>167</v>
      </c>
      <c r="D53" s="2">
        <v>36086</v>
      </c>
      <c r="E53" s="62">
        <v>72</v>
      </c>
      <c r="F53" s="62">
        <v>70</v>
      </c>
      <c r="G53" s="113"/>
      <c r="H53" s="113"/>
      <c r="I53" s="47">
        <f>SUM(E53:H53)</f>
        <v>142</v>
      </c>
      <c r="J53" s="121"/>
    </row>
    <row r="54" ht="15">
      <c r="J54" s="123"/>
    </row>
    <row r="55" spans="1:10" ht="15.75">
      <c r="A55" s="128" t="s">
        <v>132</v>
      </c>
      <c r="B55" s="129"/>
      <c r="C55" s="130"/>
      <c r="D55" s="13"/>
      <c r="E55" s="14"/>
      <c r="F55" s="14"/>
      <c r="G55" s="14"/>
      <c r="H55" s="14"/>
      <c r="I55" s="14"/>
      <c r="J55" s="123"/>
    </row>
    <row r="56" spans="1:10" ht="15.75">
      <c r="A56" s="131"/>
      <c r="B56" s="132"/>
      <c r="C56" s="133"/>
      <c r="D56" s="13"/>
      <c r="E56" s="14"/>
      <c r="F56" s="14"/>
      <c r="G56" s="14"/>
      <c r="H56" s="14"/>
      <c r="I56" s="14"/>
      <c r="J56" s="123"/>
    </row>
    <row r="57" spans="1:10" ht="15">
      <c r="A57" s="103" t="s">
        <v>0</v>
      </c>
      <c r="B57" s="104" t="s">
        <v>1</v>
      </c>
      <c r="C57" s="105" t="s">
        <v>2</v>
      </c>
      <c r="D57" s="106" t="s">
        <v>3</v>
      </c>
      <c r="E57" s="105">
        <v>1</v>
      </c>
      <c r="F57" s="105">
        <v>2</v>
      </c>
      <c r="G57" s="105">
        <v>3</v>
      </c>
      <c r="H57" s="105">
        <v>4</v>
      </c>
      <c r="I57" s="105" t="s">
        <v>4</v>
      </c>
      <c r="J57" s="123"/>
    </row>
    <row r="58" spans="1:10" ht="15">
      <c r="A58" s="107">
        <v>1</v>
      </c>
      <c r="B58" s="4" t="s">
        <v>56</v>
      </c>
      <c r="C58" s="4" t="s">
        <v>12</v>
      </c>
      <c r="D58" s="2">
        <v>35881</v>
      </c>
      <c r="E58" s="62">
        <f>IF(VLOOKUP($B58,Lienz1602!$B$8:$J$94,8,FALSE)=0,"",VLOOKUP($B58,Lienz1602!$B$8:$J$94,4,FALSE))</f>
        <v>88</v>
      </c>
      <c r="F58" s="62">
        <f>IF(VLOOKUP($B58,Lienz1602!$B$8:$J$94,8,FALSE)=0,"",VLOOKUP($B58,Lienz1602!$B$8:$J$94,5,FALSE))</f>
        <v>93</v>
      </c>
      <c r="G58" s="113"/>
      <c r="H58" s="113"/>
      <c r="I58" s="47">
        <f>SUM(E58:H58)</f>
        <v>181</v>
      </c>
      <c r="J58" s="123"/>
    </row>
    <row r="59" spans="1:9" ht="14.25" customHeight="1">
      <c r="A59" s="107">
        <v>2</v>
      </c>
      <c r="B59" s="4" t="s">
        <v>158</v>
      </c>
      <c r="C59" s="4" t="s">
        <v>103</v>
      </c>
      <c r="D59" s="2">
        <v>36161</v>
      </c>
      <c r="E59" s="62">
        <f>IF(VLOOKUP($B59,Lienz1602!$B$8:$J$94,8,FALSE)=0,"",VLOOKUP($B59,Lienz1602!$B$8:$J$94,4,FALSE))</f>
        <v>88</v>
      </c>
      <c r="F59" s="62">
        <f>IF(VLOOKUP($B59,Lienz1602!$B$8:$J$94,8,FALSE)=0,"",VLOOKUP($B59,Lienz1602!$B$8:$J$94,5,FALSE))</f>
        <v>92</v>
      </c>
      <c r="G59" s="113"/>
      <c r="H59" s="113"/>
      <c r="I59" s="47">
        <f>SUM(E59:H59)</f>
        <v>180</v>
      </c>
    </row>
    <row r="60" spans="1:10" ht="16.5" customHeight="1">
      <c r="A60" s="25"/>
      <c r="B60" s="26"/>
      <c r="C60" s="26"/>
      <c r="D60" s="5"/>
      <c r="E60" s="27"/>
      <c r="F60" s="27"/>
      <c r="G60" s="27"/>
      <c r="H60" s="27"/>
      <c r="I60" s="27"/>
      <c r="J60" s="125"/>
    </row>
    <row r="61" spans="1:10" ht="15">
      <c r="A61" s="143" t="s">
        <v>33</v>
      </c>
      <c r="B61" s="143"/>
      <c r="C61" s="143"/>
      <c r="D61" s="143"/>
      <c r="E61" s="143"/>
      <c r="F61" s="143"/>
      <c r="G61" s="143"/>
      <c r="H61" s="143"/>
      <c r="I61" s="143"/>
      <c r="J61" s="125"/>
    </row>
    <row r="62" spans="1:10" s="8" customFormat="1" ht="15.75">
      <c r="A62" s="23"/>
      <c r="B62" s="23"/>
      <c r="C62" s="23"/>
      <c r="D62" s="21"/>
      <c r="E62" s="21"/>
      <c r="F62" s="21"/>
      <c r="G62" s="21"/>
      <c r="H62" s="21"/>
      <c r="I62" s="21"/>
      <c r="J62" s="122"/>
    </row>
    <row r="63" spans="1:10" s="9" customFormat="1" ht="15.75">
      <c r="A63" s="142" t="s">
        <v>34</v>
      </c>
      <c r="B63" s="142"/>
      <c r="C63" s="142"/>
      <c r="D63" s="21"/>
      <c r="E63" s="23"/>
      <c r="F63" s="23"/>
      <c r="G63" s="22" t="s">
        <v>35</v>
      </c>
      <c r="H63" s="22"/>
      <c r="I63" s="22"/>
      <c r="J63" s="121" t="s">
        <v>6</v>
      </c>
    </row>
    <row r="64" spans="1:10" ht="15.75">
      <c r="A64" s="24"/>
      <c r="B64" s="24"/>
      <c r="C64" s="24"/>
      <c r="D64" s="21"/>
      <c r="E64" s="23"/>
      <c r="F64" s="23"/>
      <c r="G64" s="23"/>
      <c r="H64" s="23"/>
      <c r="I64" s="23"/>
      <c r="J64" s="123" t="s">
        <v>6</v>
      </c>
    </row>
    <row r="65" spans="1:9" ht="15.75">
      <c r="A65" s="142" t="s">
        <v>36</v>
      </c>
      <c r="B65" s="142"/>
      <c r="C65" s="142"/>
      <c r="D65" s="21"/>
      <c r="E65" s="23"/>
      <c r="F65" s="23"/>
      <c r="G65" s="22" t="s">
        <v>37</v>
      </c>
      <c r="H65" s="22"/>
      <c r="I65" s="22"/>
    </row>
  </sheetData>
  <sheetProtection/>
  <mergeCells count="10">
    <mergeCell ref="A61:I61"/>
    <mergeCell ref="A63:C63"/>
    <mergeCell ref="A65:C65"/>
    <mergeCell ref="A32:C33"/>
    <mergeCell ref="A46:C47"/>
    <mergeCell ref="A55:C56"/>
    <mergeCell ref="B1:D1"/>
    <mergeCell ref="B2:D2"/>
    <mergeCell ref="B3:D3"/>
    <mergeCell ref="A6:C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MOSER</dc:creator>
  <cp:keywords/>
  <dc:description/>
  <cp:lastModifiedBy>Franz</cp:lastModifiedBy>
  <cp:lastPrinted>2013-02-16T19:57:02Z</cp:lastPrinted>
  <dcterms:created xsi:type="dcterms:W3CDTF">2010-10-31T07:46:17Z</dcterms:created>
  <dcterms:modified xsi:type="dcterms:W3CDTF">2013-02-16T19:57:04Z</dcterms:modified>
  <cp:category/>
  <cp:version/>
  <cp:contentType/>
  <cp:contentStatus/>
</cp:coreProperties>
</file>